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\AppData\Local\Temp\Rar$DIa7324.12968\"/>
    </mc:Choice>
  </mc:AlternateContent>
  <bookViews>
    <workbookView xWindow="-120" yWindow="-120" windowWidth="29040" windowHeight="15840"/>
  </bookViews>
  <sheets>
    <sheet name="Пр 15 МП 21" sheetId="6" r:id="rId1"/>
  </sheets>
  <definedNames>
    <definedName name="_xlnm._FilterDatabase" localSheetId="0" hidden="1">'Пр 15 МП 21'!$A$13:$K$229</definedName>
    <definedName name="Excel_BuiltIn__FilterDatabase_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6" i="6" l="1"/>
  <c r="K90" i="6"/>
  <c r="K135" i="6"/>
  <c r="K128" i="6" l="1"/>
  <c r="K191" i="6"/>
  <c r="K46" i="6"/>
  <c r="K69" i="6" l="1"/>
  <c r="K72" i="6"/>
  <c r="K65" i="6"/>
  <c r="K113" i="6"/>
  <c r="K171" i="6"/>
  <c r="K184" i="6"/>
  <c r="K41" i="6"/>
  <c r="K195" i="6" l="1"/>
  <c r="K194" i="6" s="1"/>
  <c r="K193" i="6" s="1"/>
  <c r="K32" i="6"/>
  <c r="K198" i="6"/>
  <c r="K197" i="6" s="1"/>
  <c r="K17" i="6"/>
  <c r="K187" i="6"/>
  <c r="K170" i="6"/>
  <c r="K164" i="6"/>
  <c r="K157" i="6"/>
  <c r="K150" i="6"/>
  <c r="K148" i="6"/>
  <c r="K147" i="6" s="1"/>
  <c r="K145" i="6"/>
  <c r="K143" i="6"/>
  <c r="K141" i="6"/>
  <c r="K138" i="6"/>
  <c r="K130" i="6"/>
  <c r="K122" i="6"/>
  <c r="K115" i="6"/>
  <c r="K98" i="6" l="1"/>
  <c r="K97" i="6" s="1"/>
  <c r="K95" i="6"/>
  <c r="K94" i="6" s="1"/>
  <c r="K92" i="6"/>
  <c r="K84" i="6"/>
  <c r="K79" i="6"/>
  <c r="K77" i="6"/>
  <c r="K58" i="6"/>
  <c r="K57" i="6" s="1"/>
  <c r="K48" i="6"/>
  <c r="K26" i="6"/>
  <c r="K25" i="6" s="1"/>
  <c r="K23" i="6"/>
  <c r="K22" i="6" s="1"/>
  <c r="K118" i="6" l="1"/>
  <c r="K132" i="6" l="1"/>
  <c r="K117" i="6" s="1"/>
  <c r="K162" i="6"/>
  <c r="K161" i="6" s="1"/>
  <c r="K101" i="6" l="1"/>
  <c r="K186" i="6"/>
  <c r="K183" i="6"/>
  <c r="E126" i="6" l="1"/>
  <c r="K82" i="6"/>
  <c r="K81" i="6" s="1"/>
  <c r="K52" i="6"/>
  <c r="K40" i="6"/>
  <c r="K39" i="6" s="1"/>
  <c r="K31" i="6"/>
  <c r="K29" i="6"/>
  <c r="K28" i="6" s="1"/>
  <c r="E29" i="6"/>
  <c r="E28" i="6" s="1"/>
  <c r="K168" i="6" l="1"/>
  <c r="K167" i="6" s="1"/>
  <c r="K156" i="6"/>
  <c r="K155" i="6" s="1"/>
  <c r="K134" i="6"/>
  <c r="K111" i="6"/>
  <c r="K108" i="6"/>
  <c r="K104" i="6"/>
  <c r="K100" i="6" s="1"/>
  <c r="K75" i="6"/>
  <c r="K74" i="6" s="1"/>
  <c r="K56" i="6" s="1"/>
  <c r="K54" i="6"/>
  <c r="K51" i="6" s="1"/>
  <c r="K16" i="6"/>
  <c r="K107" i="6" l="1"/>
  <c r="K106" i="6" s="1"/>
  <c r="K200" i="6" l="1"/>
</calcChain>
</file>

<file path=xl/sharedStrings.xml><?xml version="1.0" encoding="utf-8"?>
<sst xmlns="http://schemas.openxmlformats.org/spreadsheetml/2006/main" count="575" uniqueCount="452">
  <si>
    <t>Целевая статья</t>
  </si>
  <si>
    <t>Руководство и управление в сфере установленных функций органов местного самоуправления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</si>
  <si>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</si>
  <si>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</si>
  <si>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Информационное освещение деятельности органов местного самоуправления в средствах массовой информации</t>
  </si>
  <si>
    <t>Всего расходов:</t>
  </si>
  <si>
    <t>Мероприятия в области автомобильного транспорта общего пользования</t>
  </si>
  <si>
    <t>2400000000</t>
  </si>
  <si>
    <t>Расходы на обеспечение деятельности (оказание услуг, выполнение работ) муниципальных учреждений</t>
  </si>
  <si>
    <t>1900000000</t>
  </si>
  <si>
    <t>1900140100</t>
  </si>
  <si>
    <t>2100000000</t>
  </si>
  <si>
    <t>2110000000</t>
  </si>
  <si>
    <t>2600000000</t>
  </si>
  <si>
    <t>Подпрограмма "Развитие системы дошкольного образования"</t>
  </si>
  <si>
    <t>2610000000</t>
  </si>
  <si>
    <t>2610193070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</si>
  <si>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</si>
  <si>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</si>
  <si>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</si>
  <si>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</si>
  <si>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</si>
  <si>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</si>
  <si>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</si>
  <si>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</si>
  <si>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</si>
  <si>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</si>
  <si>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</si>
  <si>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</si>
  <si>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</si>
  <si>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</si>
  <si>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</si>
  <si>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</si>
  <si>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2690070010</t>
  </si>
  <si>
    <t>2690010030</t>
  </si>
  <si>
    <t>Подпрограмма "Развитие культуры в Пограничном муниципальном районе"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</si>
  <si>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</si>
  <si>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</si>
  <si>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</si>
  <si>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</si>
  <si>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</si>
  <si>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</si>
  <si>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2690093090</t>
  </si>
  <si>
    <t>0900000000</t>
  </si>
  <si>
    <t>2560110030</t>
  </si>
  <si>
    <t>2560170010</t>
  </si>
  <si>
    <t>2700000000</t>
  </si>
  <si>
    <t>2720000000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</si>
  <si>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</si>
  <si>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</si>
  <si>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</si>
  <si>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</si>
  <si>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</si>
  <si>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Мероприятия муниципальной программы "Развитие образования Пограничного муниципального района"</t>
  </si>
  <si>
    <t>2690000000</t>
  </si>
  <si>
    <t>Обеспечение населения в поселениях услугами водоснабжения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</si>
  <si>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</si>
  <si>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</si>
  <si>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</si>
  <si>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</si>
  <si>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>2490000000</t>
  </si>
  <si>
    <t>2490020110</t>
  </si>
  <si>
    <t>2800000000</t>
  </si>
  <si>
    <t>Мероприятия муниципальной программы "Создание условий для организации транспортного обслуживания населения между поселениями в границах муниципального района"</t>
  </si>
  <si>
    <t>2890000000</t>
  </si>
  <si>
    <t>2890020160</t>
  </si>
  <si>
    <t>2560270250</t>
  </si>
  <si>
    <t>001</t>
  </si>
  <si>
    <t>002</t>
  </si>
  <si>
    <t>003</t>
  </si>
  <si>
    <t>Распределение</t>
  </si>
  <si>
    <t>№</t>
  </si>
  <si>
    <t>Наименование показателей</t>
  </si>
  <si>
    <t>Вед.</t>
  </si>
  <si>
    <t>#Н/Д</t>
  </si>
  <si>
    <t>2.1.1</t>
  </si>
  <si>
    <t>Основное мероприятие "Организация физкультурно-оздоровительной работы"</t>
  </si>
  <si>
    <t>0900100000</t>
  </si>
  <si>
    <t>6.1.1</t>
  </si>
  <si>
    <t>Основное мероприятие "Обеспечение улучшения качества дорог общего пользования  местного значения"</t>
  </si>
  <si>
    <t>1900100000</t>
  </si>
  <si>
    <t>Содержание и ремонт дорог общего пользования местного значения</t>
  </si>
  <si>
    <t>7.1</t>
  </si>
  <si>
    <t>Основное мероприятие "Повышение качества и доступности предоставляемых населению услуг ЖКХ"</t>
  </si>
  <si>
    <t>2110100000</t>
  </si>
  <si>
    <t>Основное мероприятие "Энергосбережение и повышение энергетической эффективности"</t>
  </si>
  <si>
    <t>8.3</t>
  </si>
  <si>
    <t>9.1</t>
  </si>
  <si>
    <t>25100000000</t>
  </si>
  <si>
    <t>Основное мероприятие «Организация деятельности учреждений культуры»</t>
  </si>
  <si>
    <t>2510100000</t>
  </si>
  <si>
    <t>25200000000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</si>
  <si>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</si>
  <si>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</si>
  <si>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Основное мероприятие «Обеспечение деятельности  библиотек»</t>
  </si>
  <si>
    <t>2530100000</t>
  </si>
  <si>
    <t>Основное мероприятие "Осуществление руководства и управления в сфере культуры"</t>
  </si>
  <si>
    <t>10.1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</si>
  <si>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</si>
  <si>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</si>
  <si>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</si>
  <si>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</si>
  <si>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26200000000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</si>
  <si>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</si>
  <si>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</si>
  <si>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Субвенции бюджетам муниципальных районов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</si>
  <si>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Основное мероприятие «Присмотр и уход за детьми в муниципальных образовательных учреждегниях»</t>
  </si>
  <si>
    <t>2620200000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</si>
  <si>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</si>
  <si>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</si>
  <si>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«Организация и обеспечение отдыха и оздоровления детей и подростков»</t>
  </si>
  <si>
    <t>2630200000</t>
  </si>
  <si>
    <t xml:space="preserve">Обеспечение деятельности подведомственных учреждений  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</si>
  <si>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</si>
  <si>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</si>
  <si>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</si>
  <si>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Мероприятия муниципальной программы "Управление муниципальной собственностью Пограничного муниципального района"</t>
  </si>
  <si>
    <t>Перечисление взносов на капитальный ремонт многоквартирных домов</t>
  </si>
  <si>
    <t>Основное мероприятие "Антикризисные мероприятия"</t>
  </si>
  <si>
    <t>Осуществление антикризисных мероприятий по стабилизации деятельности автономного учреждения</t>
  </si>
  <si>
    <t>2560200000</t>
  </si>
  <si>
    <t>2110170010</t>
  </si>
  <si>
    <t>(рублей)</t>
  </si>
  <si>
    <t>Муниципальная программа "Развитие физической культуры и спорта в Пограничном муниципальном округе "</t>
  </si>
  <si>
    <t>3.1.1</t>
  </si>
  <si>
    <t>1600000000</t>
  </si>
  <si>
    <t>Основное мероприятие "Обеспечение защиты населения и территорий района от последствий чрезвычайных ситуаций природного и техногенного характера</t>
  </si>
  <si>
    <t>16001000000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</si>
  <si>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</si>
  <si>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</si>
  <si>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</si>
  <si>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"Модернизация дорожной сети в Пограничном муниципальном округе"</t>
  </si>
  <si>
    <t>Муниципальная программа "Обеспечение доступным жильем и качественными услугами ЖКХ население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</si>
  <si>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</t>
  </si>
  <si>
    <t>Расходы, направленные на обеспечение населения сельских территорий услугами ЖКХ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</si>
  <si>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</si>
  <si>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>Обеспечение граждан твердым топливом (дровами) из средств местного бюджета</t>
  </si>
  <si>
    <t>21900S2620</t>
  </si>
  <si>
    <t>Муниципальная программа "Информационное общество Пограничного муниципального округа"</t>
  </si>
  <si>
    <t>Мероприятия муниципальной программы "Информационное общество Пограничного муниципального округа"</t>
  </si>
  <si>
    <t>Подпрограмма "Развитие информационных систем."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</si>
  <si>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</si>
  <si>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</si>
  <si>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</si>
  <si>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</si>
  <si>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</si>
  <si>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</si>
  <si>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</si>
  <si>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</si>
  <si>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2510400000</t>
  </si>
  <si>
    <t>Основное мероприятие "Укрепление материально-технической базы муниципальных учреждений</t>
  </si>
  <si>
    <t>Основное мероприятие «Укрепление материально-технической базы муниципальных учреждений»</t>
  </si>
  <si>
    <t>Основное мероприятие «Создание единого информационного поля"</t>
  </si>
  <si>
    <t>2530200000</t>
  </si>
  <si>
    <t>Комплектование книжных фондов и обеспечение информационно-техническим оборудованием библиотек из средств  местного бюджета</t>
  </si>
  <si>
    <t>25302S2540</t>
  </si>
  <si>
    <t>2560100000</t>
  </si>
  <si>
    <t>Муниципальная программа "Развитие образования Пограничного муниципального округа"</t>
  </si>
  <si>
    <t>2610300000</t>
  </si>
  <si>
    <t>Основное мероприятие «Укрепление материально-технической базы дошкольных образовательных учреждений»</t>
  </si>
  <si>
    <t>Основное мероприятие "Укрепление материально-технической базы образовательных учреждений"</t>
  </si>
  <si>
    <t>2620300000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</si>
  <si>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</si>
  <si>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</si>
  <si>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</si>
  <si>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 Благоустройство территории Пограничного муниципального округа "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</si>
  <si>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</si>
  <si>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</si>
  <si>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</si>
  <si>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</si>
  <si>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</si>
  <si>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2900100000</t>
  </si>
  <si>
    <t>Основное мероприятие "Благоустройство территорий"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</si>
  <si>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</si>
  <si>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</si>
  <si>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3000100000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</si>
  <si>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</si>
  <si>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</si>
  <si>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3100100000</t>
  </si>
  <si>
    <t>Основное мероприятие "Повышение комфортности проживания граждан"</t>
  </si>
  <si>
    <t>Обеспечение детей-сирот,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</si>
  <si>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1.1.1</t>
  </si>
  <si>
    <t>4.1.1</t>
  </si>
  <si>
    <t>6.2</t>
  </si>
  <si>
    <t>7.2</t>
  </si>
  <si>
    <t>8.1</t>
  </si>
  <si>
    <t>8.1.1</t>
  </si>
  <si>
    <t>8.2</t>
  </si>
  <si>
    <t>8.2.1</t>
  </si>
  <si>
    <t>9</t>
  </si>
  <si>
    <t>10</t>
  </si>
  <si>
    <t>11</t>
  </si>
  <si>
    <t>12</t>
  </si>
  <si>
    <t>13</t>
  </si>
  <si>
    <t>муниципального округа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</si>
  <si>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округа"</t>
  </si>
  <si>
    <t xml:space="preserve"> бюджетных ассигнований  по муниципальным программам Пограничного муниципального округа на 2021 год</t>
  </si>
  <si>
    <t>Приложение 15</t>
  </si>
  <si>
    <t>2720120020</t>
  </si>
  <si>
    <t xml:space="preserve">Содержание и обслуживание казны Пограничного муниципального округа </t>
  </si>
  <si>
    <t>19001S2250</t>
  </si>
  <si>
    <t>Расходы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местного бюджета</t>
  </si>
  <si>
    <t>19001S2390</t>
  </si>
  <si>
    <t>Субсидии на капитальный ремонт и ремонт автомобильных дорог общего пользования населенных пунктов за счет счет средств местного бюджета</t>
  </si>
  <si>
    <t>2740000000</t>
  </si>
  <si>
    <t>Основное мероприятие: "Создание условий для реализации детьми - сиротами права на обеспечение жилыми помещениями на территории Пограничного муниципального округа"</t>
  </si>
  <si>
    <t>2740100000</t>
  </si>
  <si>
    <t>Подпрограмма" Обеспечение жилыми помещениями детей- сирот, детей, оставшихся без попечения родителей, лиц из числа- сирот и детей, оставшихся без попечения родителей"</t>
  </si>
  <si>
    <t>27401M0820</t>
  </si>
  <si>
    <t xml:space="preserve">Сумма                </t>
  </si>
  <si>
    <t>11.1</t>
  </si>
  <si>
    <t>12.1</t>
  </si>
  <si>
    <t>13.1</t>
  </si>
  <si>
    <t>2</t>
  </si>
  <si>
    <t>3</t>
  </si>
  <si>
    <t>4</t>
  </si>
  <si>
    <t>5</t>
  </si>
  <si>
    <t>6</t>
  </si>
  <si>
    <t>7</t>
  </si>
  <si>
    <t>8</t>
  </si>
  <si>
    <t>Субсидии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дорожного фонда Приморского края</t>
  </si>
  <si>
    <t>1900192250</t>
  </si>
  <si>
    <t>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</si>
  <si>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>1900192390</t>
  </si>
  <si>
    <t>Строительство и реконструкция (модернизация) объектов питьевого водоснабжения (НП)</t>
  </si>
  <si>
    <t>Обеспечение граждан твердым топливом (дровами) за счет средств краевого бюджета</t>
  </si>
  <si>
    <t>2190092620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</si>
  <si>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</si>
  <si>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</si>
  <si>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</si>
  <si>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</si>
  <si>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</t>
  </si>
  <si>
    <t>310F255550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</si>
  <si>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</si>
  <si>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</si>
  <si>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</si>
  <si>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(НП)</t>
  </si>
  <si>
    <t>262E250970</t>
  </si>
  <si>
    <t>Субсидии на комплектование книжных фондов и обеспечение информационно-техническим оборудованием библиотек</t>
  </si>
  <si>
    <t>2530292540</t>
  </si>
  <si>
    <t>Разработка проектной документации на проведение работ по сохранению объектов культурного наследия за счет средств краевого бюджета</t>
  </si>
  <si>
    <t>2510192500</t>
  </si>
  <si>
    <t>25101S2500</t>
  </si>
  <si>
    <t>Разработка проектной документации на проведение работ по сохранению объектов культурного наследия за счет средств местного бюджета</t>
  </si>
  <si>
    <t xml:space="preserve">к муниципальному правовому акту Пограничного </t>
  </si>
  <si>
    <t>от 11.12.2020 № 48-МПА</t>
  </si>
  <si>
    <t>Организация, проведение и участие в спортивных мероприятиях</t>
  </si>
  <si>
    <t>0900120080</t>
  </si>
  <si>
    <t>Развитие материально- технической базы массовой физической культуры и спорта</t>
  </si>
  <si>
    <t>0900120140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</si>
  <si>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</si>
  <si>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1100000000</t>
  </si>
  <si>
    <t>Основное мероприятие " Профилактические мероприятия, направленные на профилактику правонарушений среди несовершеннолетних"</t>
  </si>
  <si>
    <t>1100100000</t>
  </si>
  <si>
    <t>Мероприятия по профилактике  экстремизма, терроризма и правонарушений</t>
  </si>
  <si>
    <t>1100120100</t>
  </si>
  <si>
    <t>Муниципальная программа "Развитие муниципальной службы в Пограничном муниципальном округе"</t>
  </si>
  <si>
    <t>1400000000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</si>
  <si>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</si>
  <si>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</si>
  <si>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Организация и повышение квалификации и переподготовки муниципальных служащих администрации Пограничного муниципального района</t>
  </si>
  <si>
    <t>1400140040</t>
  </si>
  <si>
    <t>5.1.1</t>
  </si>
  <si>
    <t>6.1</t>
  </si>
  <si>
    <t>8.4</t>
  </si>
  <si>
    <t>8.1.2</t>
  </si>
  <si>
    <t>8.3.1</t>
  </si>
  <si>
    <t>8.3.2</t>
  </si>
  <si>
    <t>8.4.1</t>
  </si>
  <si>
    <t>Сохранение объектов культурного наследия</t>
  </si>
  <si>
    <t>2510170190</t>
  </si>
  <si>
    <t>8.1.3</t>
  </si>
  <si>
    <t>2510200000</t>
  </si>
  <si>
    <t>Организация проведения культурных мероприятий</t>
  </si>
  <si>
    <t>2510220060</t>
  </si>
  <si>
    <t>Основное мероприятие «Обеспечение доступа граждан ПМО к культурным ценностям и участие в культурной жизни, реализация творческого потенциала населения»</t>
  </si>
  <si>
    <t>Мероприятия по проведению ремонтных работ (в т.ч. проектно-изыскательские  работы) муниципальных учреждений</t>
  </si>
  <si>
    <t>2510470150</t>
  </si>
  <si>
    <t>Основное мероприятие «Создание условий для развития и самореализации одаренных детей»</t>
  </si>
  <si>
    <t>2520200000</t>
  </si>
  <si>
    <t xml:space="preserve">003 </t>
  </si>
  <si>
    <t>8.2.2</t>
  </si>
  <si>
    <t>8.2.3</t>
  </si>
  <si>
    <t>2520300000</t>
  </si>
  <si>
    <t>2520370150</t>
  </si>
  <si>
    <t>2530220210</t>
  </si>
  <si>
    <t>Пополнение книжного фонда</t>
  </si>
  <si>
    <t>2530220060</t>
  </si>
  <si>
    <t>2530220090</t>
  </si>
  <si>
    <t>8.3.4</t>
  </si>
  <si>
    <t>Основное мероприятие "Обеспечение безопасности обслуживания населения и сохранности библиотечных фондов"</t>
  </si>
  <si>
    <t>2530400000</t>
  </si>
  <si>
    <t>Мероприятия по обеспечению безопасности муниципальных учреждений</t>
  </si>
  <si>
    <t>2530420100</t>
  </si>
  <si>
    <t>Подпрограмма "Молодежная политика"</t>
  </si>
  <si>
    <t>2540000000</t>
  </si>
  <si>
    <t>Основные мероприятия "Мероприятия, содействующие гражданско-патриотическому воспитанию и повышению общественно-значимой активности молодежи"</t>
  </si>
  <si>
    <t>2540100000</t>
  </si>
  <si>
    <t>Проведение мероприятий для детей и молодежи</t>
  </si>
  <si>
    <t>2540120070</t>
  </si>
  <si>
    <t>8.5</t>
  </si>
  <si>
    <t>8.5.1</t>
  </si>
  <si>
    <t>8.6</t>
  </si>
  <si>
    <t>8.6.1</t>
  </si>
  <si>
    <t>8.6.2</t>
  </si>
  <si>
    <t>Подпрограмма "Доступная среда"</t>
  </si>
  <si>
    <t>2550000000</t>
  </si>
  <si>
    <t>Основное мероприятие "Мероприятия по адаптации приорететных объектов социальной инфраструктуры для обеспечения доступности и получения услуг инвалидами и другими маломобильными группами населения"</t>
  </si>
  <si>
    <t>2550100000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</si>
  <si>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</si>
  <si>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2550170180</t>
  </si>
  <si>
    <t>9.1.1</t>
  </si>
  <si>
    <t>9.1.2</t>
  </si>
  <si>
    <t>9.1.3</t>
  </si>
  <si>
    <t>9.1.4</t>
  </si>
  <si>
    <t>9.2</t>
  </si>
  <si>
    <t>9.2.1</t>
  </si>
  <si>
    <t>9.2.2</t>
  </si>
  <si>
    <t>9.2.3</t>
  </si>
  <si>
    <t>9.2.4</t>
  </si>
  <si>
    <t>9.3</t>
  </si>
  <si>
    <t>9.3.1</t>
  </si>
  <si>
    <t>9.3.2</t>
  </si>
  <si>
    <t>Мероприятия, направленные на модернизацию дошкольного образования</t>
  </si>
  <si>
    <t>2610370120</t>
  </si>
  <si>
    <t>Основное мероприятие «Обеспечение безопасности в муниципальных учреждениях»</t>
  </si>
  <si>
    <t>2610400000</t>
  </si>
  <si>
    <t>2610420100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</si>
  <si>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</si>
  <si>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</si>
  <si>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Мероприятия, направленные на модернизацию общего образования</t>
  </si>
  <si>
    <t>2620370170</t>
  </si>
  <si>
    <t>9.2.5</t>
  </si>
  <si>
    <t>Основное мероприятие "Обеспечение безопасности в муниципальных учреждениях"</t>
  </si>
  <si>
    <t>2620400000</t>
  </si>
  <si>
    <t>2620420100</t>
  </si>
  <si>
    <t>9.3.3</t>
  </si>
  <si>
    <t>Организация отдыха и занятости детей и подростков Пограничного муниципального района</t>
  </si>
  <si>
    <t>2630270110</t>
  </si>
  <si>
    <t>Основное мероприятие "Укрепление материально-технической базы учреждений дополнительного образования"</t>
  </si>
  <si>
    <t>2630300000</t>
  </si>
  <si>
    <t>Мероприятия по проведению ремонтных работ (в т.ч. проектно-изыскательские работы) муниципальных учреждений</t>
  </si>
  <si>
    <t>2630370150</t>
  </si>
  <si>
    <t>Основное мероприятие "Военно-патриотическое воспитание детей и молодежи"</t>
  </si>
  <si>
    <t>2630400000</t>
  </si>
  <si>
    <t>Мероприятия, направленные на военно-патриотическое воспитание детей и молодежи</t>
  </si>
  <si>
    <t>2630420070</t>
  </si>
  <si>
    <t>2630500000</t>
  </si>
  <si>
    <t>Мероприятия по обеспечению безопасности в муниципальных учреждениях</t>
  </si>
  <si>
    <t>2630520100</t>
  </si>
  <si>
    <t>9.3.4</t>
  </si>
  <si>
    <t>9.3.5</t>
  </si>
  <si>
    <t>9.4</t>
  </si>
  <si>
    <t>Подпрограмма "Одаренные дети Пограничного муниципального округа"</t>
  </si>
  <si>
    <t>2640000000</t>
  </si>
  <si>
    <t>2640100000</t>
  </si>
  <si>
    <t>Проведение мероприятий, направленных на выявление и развитие одаренных детей</t>
  </si>
  <si>
    <t>2640170140</t>
  </si>
  <si>
    <t>9.5</t>
  </si>
  <si>
    <t>9.4.1</t>
  </si>
  <si>
    <t>Научно-методические организационно-педагогические мероприятия</t>
  </si>
  <si>
    <t>2690070220</t>
  </si>
  <si>
    <t>10.1.1</t>
  </si>
  <si>
    <t>10.2</t>
  </si>
  <si>
    <t>10.2.1</t>
  </si>
  <si>
    <t>10.3</t>
  </si>
  <si>
    <t>Оценка недвижимости, признание прав и регулирование отношений по муниципальной собственности</t>
  </si>
  <si>
    <t xml:space="preserve">Приобретение муниципальными учреждениями недвижимого и особо ценного движимого имущества </t>
  </si>
  <si>
    <t>2720120010</t>
  </si>
  <si>
    <t>2720170030</t>
  </si>
  <si>
    <t>Меропирятия по землеустройству и землепользованию</t>
  </si>
  <si>
    <t>2790020150</t>
  </si>
  <si>
    <t xml:space="preserve">Сбор и вывоз твердых бытовых отходов с общественных мест </t>
  </si>
  <si>
    <t>Организация общественных работ</t>
  </si>
  <si>
    <t>Содержание зеленых насаждений</t>
  </si>
  <si>
    <t>Содержание территорий общего пользования</t>
  </si>
  <si>
    <t>Организация общественных мероприятий по благоустройству</t>
  </si>
  <si>
    <t>Расходы на выполнение наказов избирателей на территории Пограничного муниципального округа</t>
  </si>
  <si>
    <t>Реализация проектов инициативного бюджетирования по направлению "Твой  проект"</t>
  </si>
  <si>
    <t>2900120231</t>
  </si>
  <si>
    <t>2900120270</t>
  </si>
  <si>
    <t>2900120290</t>
  </si>
  <si>
    <t>2900120300</t>
  </si>
  <si>
    <t>2900120310</t>
  </si>
  <si>
    <t>2900120330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</si>
  <si>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</si>
  <si>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</si>
  <si>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14</t>
  </si>
  <si>
    <t>14.1</t>
  </si>
  <si>
    <t>Улучшение состояния дворовых и общественных территорий</t>
  </si>
  <si>
    <t>3100120260</t>
  </si>
  <si>
    <t xml:space="preserve">                                                                                                                 к муниципальному правовому акту</t>
  </si>
  <si>
    <t xml:space="preserve">                                                                                                            Пограничного муниципального округа</t>
  </si>
  <si>
    <t>211F552430</t>
  </si>
  <si>
    <t>от 26.02.2021 № 66-МПА</t>
  </si>
  <si>
    <t>16</t>
  </si>
  <si>
    <t>Муниципальная программа "Противодействие коррупции в Пограничном муниципальном округе"</t>
  </si>
  <si>
    <t>3500000000</t>
  </si>
  <si>
    <t>16.1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</si>
  <si>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</si>
  <si>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</si>
  <si>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</si>
  <si>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</si>
  <si>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>Приобретение дорожной и коммунальной техники</t>
  </si>
  <si>
    <t>1900170240</t>
  </si>
  <si>
    <t>17</t>
  </si>
  <si>
    <t>17.1</t>
  </si>
  <si>
    <t>Муниципальная программа "Градостроительная деятельность на территории пограничного муниципального округа"</t>
  </si>
  <si>
    <t>3400000000</t>
  </si>
  <si>
    <t>Подпрограмма "Разработка градостроительной документации Пограничного муниципального округа"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</si>
  <si>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</si>
  <si>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3410000000</t>
  </si>
  <si>
    <t>3410100000</t>
  </si>
  <si>
    <t>Мероприятия по разработке градостроительной документации</t>
  </si>
  <si>
    <t>3410140200</t>
  </si>
  <si>
    <t>2110120320</t>
  </si>
  <si>
    <t>2110170240</t>
  </si>
  <si>
    <t>Уборка несанкционированных мест захламления отходами</t>
  </si>
  <si>
    <t>2900120230</t>
  </si>
  <si>
    <t>Реализация проектов инициативного бюджетирования по направлению "Твой  проект" за счет средств субсидий из краевого бджета</t>
  </si>
  <si>
    <t>2900192360</t>
  </si>
  <si>
    <t>29001S2360</t>
  </si>
  <si>
    <t>26202R3041</t>
  </si>
  <si>
    <t>Федеральный проект "Современная школа"</t>
  </si>
  <si>
    <t>262E100000</t>
  </si>
  <si>
    <t>262E193140</t>
  </si>
  <si>
    <t>2520270140</t>
  </si>
  <si>
    <t>2510220210</t>
  </si>
  <si>
    <t>Мероприятия по созданию единого информационного поля</t>
  </si>
  <si>
    <t>2510220330</t>
  </si>
  <si>
    <t>2510500000</t>
  </si>
  <si>
    <t>2510520100</t>
  </si>
  <si>
    <t xml:space="preserve">Возмещение части затрат юридическим лицам, индивидуальным предпринимателям, физическим лицам - производителям товаров, работ и услуг, предоставляющим услуги населению по водоснабжению </t>
  </si>
  <si>
    <t>Основное мероприятие «Обеспечение безопасности в учреждениях культуры»</t>
  </si>
  <si>
    <t>8.1.4</t>
  </si>
  <si>
    <t>Проведение мероприятий по выявлению и развитию одаренных детей</t>
  </si>
  <si>
    <t>6.1.2</t>
  </si>
  <si>
    <t>Федеральный проект "Чистая вода"</t>
  </si>
  <si>
    <t>211F500000</t>
  </si>
  <si>
    <t>14.2</t>
  </si>
  <si>
    <t xml:space="preserve">Федеральный проект "Формирование комфортной городской среды"
</t>
  </si>
  <si>
    <t>310F200000</t>
  </si>
  <si>
    <t xml:space="preserve">Федеральный проект "Успех каждого ребенка"
</t>
  </si>
  <si>
    <t>262E200000</t>
  </si>
  <si>
    <t>9.2.6</t>
  </si>
  <si>
    <t>Обеспечение персонифицированного финансирования</t>
  </si>
  <si>
    <t>2630170090</t>
  </si>
  <si>
    <t>8.3.3</t>
  </si>
  <si>
    <t>2530300000</t>
  </si>
  <si>
    <t>2530370150</t>
  </si>
  <si>
    <t xml:space="preserve">    Приложение   7</t>
  </si>
  <si>
    <t>от 24.12.2021 № 118-МПА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</si>
</sst>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 Cyr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rgb="FF0070C0"/>
      <name val="Arial Cyr"/>
      <family val="2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i/>
      <sz val="10"/>
      <name val="Arial Cyr"/>
      <family val="2"/>
      <charset val="204"/>
    </font>
    <font>
      <sz val="10"/>
      <color rgb="FFFF0000"/>
      <name val="Arial Cyr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26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7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7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49" fontId="28" fillId="0" borderId="16">
      <alignment horizontal="center" vertical="top" shrinkToFit="1"/>
    </xf>
  </cellStyleXfs>
  <cellXfs count="91">
    <xf numFmtId="0" fontId="0" fillId="0" borderId="0" xfId="0"/>
    <xf numFmtId="0" fontId="20" fillId="15" borderId="0" xfId="0" applyFont="1" applyFill="1"/>
    <xf numFmtId="0" fontId="20" fillId="0" borderId="0" xfId="0" applyFont="1" applyFill="1"/>
    <xf numFmtId="0" fontId="0" fillId="15" borderId="0" xfId="0" applyFont="1" applyFill="1"/>
    <xf numFmtId="0" fontId="24" fillId="0" borderId="0" xfId="0" applyFont="1" applyFill="1" applyBorder="1" applyAlignment="1">
      <alignment horizontal="right"/>
    </xf>
    <xf numFmtId="0" fontId="19" fillId="0" borderId="10" xfId="0" applyFont="1" applyFill="1" applyBorder="1" applyAlignment="1">
      <alignment horizontal="center" vertical="center" wrapText="1"/>
    </xf>
    <xf numFmtId="0" fontId="27" fillId="15" borderId="0" xfId="0" applyFont="1" applyFill="1"/>
    <xf numFmtId="0" fontId="0" fillId="0" borderId="0" xfId="0" applyFont="1" applyFill="1"/>
    <xf numFmtId="0" fontId="19" fillId="0" borderId="0" xfId="0" applyFont="1" applyFill="1" applyBorder="1" applyAlignment="1">
      <alignment horizontal="right"/>
    </xf>
    <xf numFmtId="0" fontId="18" fillId="0" borderId="10" xfId="0" applyFont="1" applyFill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24" fillId="0" borderId="11" xfId="0" applyFont="1" applyFill="1" applyBorder="1" applyAlignment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right"/>
    </xf>
    <xf numFmtId="0" fontId="21" fillId="0" borderId="0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center"/>
    </xf>
    <xf numFmtId="0" fontId="21" fillId="0" borderId="0" xfId="0" applyFont="1" applyFill="1" applyBorder="1" applyAlignment="1">
      <alignment wrapText="1"/>
    </xf>
    <xf numFmtId="4" fontId="18" fillId="16" borderId="10" xfId="0" applyNumberFormat="1" applyFont="1" applyFill="1" applyBorder="1" applyAlignment="1">
      <alignment horizontal="center" vertical="center" shrinkToFit="1"/>
    </xf>
    <xf numFmtId="0" fontId="30" fillId="15" borderId="0" xfId="0" applyFont="1" applyFill="1"/>
    <xf numFmtId="0" fontId="31" fillId="15" borderId="0" xfId="0" applyFont="1" applyFill="1"/>
    <xf numFmtId="49" fontId="18" fillId="16" borderId="10" xfId="0" applyNumberFormat="1" applyFont="1" applyFill="1" applyBorder="1" applyAlignment="1">
      <alignment horizontal="center" vertical="center" shrinkToFit="1"/>
    </xf>
    <xf numFmtId="0" fontId="18" fillId="16" borderId="10" xfId="0" applyFont="1" applyFill="1" applyBorder="1" applyAlignment="1">
      <alignment horizontal="left" vertical="center" wrapText="1"/>
    </xf>
    <xf numFmtId="0" fontId="0" fillId="17" borderId="0" xfId="0" applyFont="1" applyFill="1"/>
    <xf numFmtId="0" fontId="0" fillId="0" borderId="0" xfId="0" applyFont="1" applyFill="1" applyAlignment="1">
      <alignment horizontal="right"/>
    </xf>
    <xf numFmtId="0" fontId="32" fillId="0" borderId="0" xfId="0" applyFont="1" applyFill="1" applyAlignment="1">
      <alignment horizontal="right"/>
    </xf>
    <xf numFmtId="49" fontId="25" fillId="16" borderId="10" xfId="0" applyNumberFormat="1" applyFont="1" applyFill="1" applyBorder="1" applyAlignment="1">
      <alignment horizontal="center" vertical="center"/>
    </xf>
    <xf numFmtId="0" fontId="25" fillId="16" borderId="10" xfId="0" applyFont="1" applyFill="1" applyBorder="1" applyAlignment="1">
      <alignment horizontal="left" vertical="center" wrapText="1"/>
    </xf>
    <xf numFmtId="49" fontId="26" fillId="16" borderId="10" xfId="0" applyNumberFormat="1" applyFont="1" applyFill="1" applyBorder="1" applyAlignment="1">
      <alignment horizontal="center" vertical="center"/>
    </xf>
    <xf numFmtId="4" fontId="26" fillId="16" borderId="10" xfId="0" applyNumberFormat="1" applyFont="1" applyFill="1" applyBorder="1" applyAlignment="1">
      <alignment horizontal="center" vertical="center" shrinkToFit="1"/>
    </xf>
    <xf numFmtId="49" fontId="18" fillId="16" borderId="10" xfId="0" applyNumberFormat="1" applyFont="1" applyFill="1" applyBorder="1" applyAlignment="1">
      <alignment horizontal="center" vertical="center"/>
    </xf>
    <xf numFmtId="4" fontId="18" fillId="16" borderId="17" xfId="0" applyNumberFormat="1" applyFont="1" applyFill="1" applyBorder="1" applyAlignment="1">
      <alignment horizontal="center" vertical="center" shrinkToFit="1"/>
    </xf>
    <xf numFmtId="4" fontId="25" fillId="16" borderId="10" xfId="0" applyNumberFormat="1" applyFont="1" applyFill="1" applyBorder="1" applyAlignment="1">
      <alignment horizontal="center" vertical="center" shrinkToFit="1"/>
    </xf>
    <xf numFmtId="49" fontId="25" fillId="16" borderId="10" xfId="0" applyNumberFormat="1" applyFont="1" applyFill="1" applyBorder="1" applyAlignment="1">
      <alignment horizontal="left" vertical="center" wrapText="1"/>
    </xf>
    <xf numFmtId="49" fontId="26" fillId="16" borderId="10" xfId="0" applyNumberFormat="1" applyFont="1" applyFill="1" applyBorder="1" applyAlignment="1">
      <alignment horizontal="left" vertical="center" wrapText="1"/>
    </xf>
    <xf numFmtId="49" fontId="18" fillId="16" borderId="10" xfId="0" applyNumberFormat="1" applyFont="1" applyFill="1" applyBorder="1" applyAlignment="1">
      <alignment horizontal="left" vertical="center" wrapText="1"/>
    </xf>
    <xf numFmtId="49" fontId="18" fillId="16" borderId="10" xfId="0" applyNumberFormat="1" applyFont="1" applyFill="1" applyBorder="1" applyAlignment="1">
      <alignment horizontal="center"/>
    </xf>
    <xf numFmtId="0" fontId="18" fillId="16" borderId="10" xfId="0" applyFont="1" applyFill="1" applyBorder="1" applyAlignment="1">
      <alignment vertical="center" wrapText="1"/>
    </xf>
    <xf numFmtId="49" fontId="26" fillId="16" borderId="10" xfId="0" applyNumberFormat="1" applyFont="1" applyFill="1" applyBorder="1" applyAlignment="1">
      <alignment horizontal="center" vertical="center" shrinkToFit="1"/>
    </xf>
    <xf numFmtId="0" fontId="0" fillId="16" borderId="0" xfId="0" applyFont="1" applyFill="1"/>
    <xf numFmtId="49" fontId="0" fillId="16" borderId="10" xfId="0" applyNumberFormat="1" applyFont="1" applyFill="1" applyBorder="1" applyAlignment="1">
      <alignment horizontal="center"/>
    </xf>
    <xf numFmtId="49" fontId="26" fillId="16" borderId="10" xfId="0" applyNumberFormat="1" applyFont="1" applyFill="1" applyBorder="1" applyAlignment="1">
      <alignment horizontal="center"/>
    </xf>
    <xf numFmtId="49" fontId="18" fillId="16" borderId="10" xfId="25" applyFont="1" applyFill="1" applyBorder="1" applyAlignment="1" applyProtection="1">
      <alignment horizontal="center" vertical="center" shrinkToFit="1"/>
    </xf>
    <xf numFmtId="4" fontId="26" fillId="16" borderId="20" xfId="0" applyNumberFormat="1" applyFont="1" applyFill="1" applyBorder="1" applyAlignment="1">
      <alignment horizontal="center" vertical="center" shrinkToFit="1"/>
    </xf>
    <xf numFmtId="0" fontId="25" fillId="16" borderId="15" xfId="0" applyFont="1" applyFill="1" applyBorder="1" applyAlignment="1">
      <alignment vertical="center" wrapText="1"/>
    </xf>
    <xf numFmtId="0" fontId="26" fillId="16" borderId="13" xfId="0" applyFont="1" applyFill="1" applyBorder="1" applyAlignment="1">
      <alignment vertical="center" wrapText="1"/>
    </xf>
    <xf numFmtId="49" fontId="26" fillId="16" borderId="13" xfId="18" applyNumberFormat="1" applyFont="1" applyFill="1" applyBorder="1" applyAlignment="1">
      <alignment horizontal="center" vertical="center" wrapText="1" shrinkToFit="1"/>
    </xf>
    <xf numFmtId="49" fontId="18" fillId="16" borderId="10" xfId="18" applyNumberFormat="1" applyFont="1" applyFill="1" applyBorder="1" applyAlignment="1">
      <alignment horizontal="center" vertical="center" wrapText="1" shrinkToFit="1"/>
    </xf>
    <xf numFmtId="0" fontId="26" fillId="16" borderId="10" xfId="0" applyFont="1" applyFill="1" applyBorder="1" applyAlignment="1">
      <alignment vertical="center" wrapText="1"/>
    </xf>
    <xf numFmtId="0" fontId="25" fillId="16" borderId="10" xfId="0" applyFont="1" applyFill="1" applyBorder="1" applyAlignment="1">
      <alignment horizontal="left" vertical="center" wrapText="1" shrinkToFit="1"/>
    </xf>
    <xf numFmtId="0" fontId="18" fillId="16" borderId="10" xfId="0" applyFont="1" applyFill="1" applyBorder="1" applyAlignment="1">
      <alignment horizontal="left" vertical="center" wrapText="1" shrinkToFit="1"/>
    </xf>
    <xf numFmtId="0" fontId="18" fillId="16" borderId="10" xfId="0" applyFont="1" applyFill="1" applyBorder="1" applyAlignment="1">
      <alignment vertical="center" wrapText="1" shrinkToFit="1"/>
    </xf>
    <xf numFmtId="49" fontId="25" fillId="16" borderId="10" xfId="0" applyNumberFormat="1" applyFont="1" applyFill="1" applyBorder="1" applyAlignment="1">
      <alignment horizontal="center"/>
    </xf>
    <xf numFmtId="0" fontId="25" fillId="16" borderId="10" xfId="0" applyFont="1" applyFill="1" applyBorder="1" applyAlignment="1">
      <alignment vertical="center" wrapText="1" shrinkToFit="1"/>
    </xf>
    <xf numFmtId="0" fontId="26" fillId="16" borderId="10" xfId="0" applyFont="1" applyFill="1" applyBorder="1" applyAlignment="1">
      <alignment vertical="center" wrapText="1" shrinkToFit="1"/>
    </xf>
    <xf numFmtId="0" fontId="27" fillId="16" borderId="10" xfId="0" applyFont="1" applyFill="1" applyBorder="1"/>
    <xf numFmtId="4" fontId="29" fillId="16" borderId="10" xfId="0" applyNumberFormat="1" applyFont="1" applyFill="1" applyBorder="1" applyAlignment="1">
      <alignment horizontal="right" vertical="top" shrinkToFit="1"/>
    </xf>
    <xf numFmtId="49" fontId="25" fillId="16" borderId="10" xfId="0" applyNumberFormat="1" applyFont="1" applyFill="1" applyBorder="1" applyAlignment="1">
      <alignment horizontal="center" vertical="center" shrinkToFit="1"/>
    </xf>
    <xf numFmtId="4" fontId="0" fillId="16" borderId="14" xfId="0" applyNumberFormat="1" applyFont="1" applyFill="1" applyBorder="1" applyAlignment="1">
      <alignment horizontal="right" vertical="top" shrinkToFit="1"/>
    </xf>
    <xf numFmtId="4" fontId="27" fillId="16" borderId="0" xfId="0" applyNumberFormat="1" applyFont="1" applyFill="1" applyBorder="1" applyAlignment="1">
      <alignment horizontal="right" vertical="top" shrinkToFit="1"/>
    </xf>
    <xf numFmtId="4" fontId="27" fillId="16" borderId="14" xfId="0" applyNumberFormat="1" applyFont="1" applyFill="1" applyBorder="1" applyAlignment="1">
      <alignment horizontal="right" vertical="top" shrinkToFit="1"/>
    </xf>
    <xf numFmtId="4" fontId="33" fillId="16" borderId="0" xfId="0" applyNumberFormat="1" applyFont="1" applyFill="1" applyBorder="1" applyAlignment="1">
      <alignment horizontal="right" vertical="top" shrinkToFit="1"/>
    </xf>
    <xf numFmtId="4" fontId="33" fillId="16" borderId="14" xfId="0" applyNumberFormat="1" applyFont="1" applyFill="1" applyBorder="1" applyAlignment="1">
      <alignment horizontal="right" vertical="top" shrinkToFit="1"/>
    </xf>
    <xf numFmtId="4" fontId="0" fillId="16" borderId="0" xfId="0" applyNumberFormat="1" applyFont="1" applyFill="1" applyBorder="1" applyAlignment="1">
      <alignment horizontal="right" vertical="top" shrinkToFit="1"/>
    </xf>
    <xf numFmtId="4" fontId="18" fillId="16" borderId="0" xfId="0" applyNumberFormat="1" applyFont="1" applyFill="1" applyBorder="1" applyAlignment="1">
      <alignment horizontal="center" vertical="center" shrinkToFit="1"/>
    </xf>
    <xf numFmtId="4" fontId="26" fillId="16" borderId="0" xfId="0" applyNumberFormat="1" applyFont="1" applyFill="1" applyBorder="1" applyAlignment="1">
      <alignment horizontal="center" vertical="center" shrinkToFit="1"/>
    </xf>
    <xf numFmtId="0" fontId="29" fillId="16" borderId="10" xfId="0" applyFont="1" applyFill="1" applyBorder="1" applyAlignment="1">
      <alignment horizontal="left"/>
    </xf>
    <xf numFmtId="0" fontId="29" fillId="16" borderId="10" xfId="0" applyFont="1" applyFill="1" applyBorder="1" applyAlignment="1">
      <alignment horizontal="right"/>
    </xf>
    <xf numFmtId="4" fontId="0" fillId="17" borderId="0" xfId="0" applyNumberFormat="1" applyFont="1" applyFill="1"/>
    <xf numFmtId="0" fontId="27" fillId="17" borderId="0" xfId="0" applyFont="1" applyFill="1"/>
    <xf numFmtId="0" fontId="25" fillId="16" borderId="10" xfId="0" applyFont="1" applyFill="1" applyBorder="1" applyAlignment="1">
      <alignment vertical="center" wrapText="1"/>
    </xf>
    <xf numFmtId="0" fontId="26" fillId="16" borderId="10" xfId="0" applyFont="1" applyFill="1" applyBorder="1" applyAlignment="1">
      <alignment horizontal="left" vertical="center" wrapText="1"/>
    </xf>
    <xf numFmtId="0" fontId="26" fillId="16" borderId="10" xfId="0" applyFont="1" applyFill="1" applyBorder="1" applyAlignment="1">
      <alignment horizontal="left" wrapText="1" shrinkToFit="1"/>
    </xf>
    <xf numFmtId="49" fontId="26" fillId="16" borderId="10" xfId="25" applyFont="1" applyFill="1" applyBorder="1" applyAlignment="1" applyProtection="1">
      <alignment horizontal="center" vertical="center" shrinkToFit="1"/>
    </xf>
    <xf numFmtId="0" fontId="26" fillId="16" borderId="10" xfId="0" applyFont="1" applyFill="1" applyBorder="1" applyAlignment="1">
      <alignment horizontal="left" wrapText="1"/>
    </xf>
    <xf numFmtId="4" fontId="25" fillId="16" borderId="17" xfId="0" applyNumberFormat="1" applyFont="1" applyFill="1" applyBorder="1" applyAlignment="1">
      <alignment horizontal="center" vertical="center" shrinkToFit="1"/>
    </xf>
    <xf numFmtId="4" fontId="26" fillId="16" borderId="17" xfId="0" applyNumberFormat="1" applyFont="1" applyFill="1" applyBorder="1" applyAlignment="1">
      <alignment horizontal="center" vertical="center" shrinkToFit="1"/>
    </xf>
    <xf numFmtId="4" fontId="18" fillId="16" borderId="19" xfId="0" applyNumberFormat="1" applyFont="1" applyFill="1" applyBorder="1" applyAlignment="1">
      <alignment horizontal="center" vertical="center" shrinkToFit="1"/>
    </xf>
    <xf numFmtId="4" fontId="18" fillId="16" borderId="18" xfId="0" applyNumberFormat="1" applyFont="1" applyFill="1" applyBorder="1" applyAlignment="1">
      <alignment horizontal="center" vertical="center" shrinkToFit="1"/>
    </xf>
    <xf numFmtId="4" fontId="18" fillId="16" borderId="21" xfId="0" applyNumberFormat="1" applyFont="1" applyFill="1" applyBorder="1" applyAlignment="1">
      <alignment horizontal="center" vertical="center" shrinkToFit="1"/>
    </xf>
    <xf numFmtId="4" fontId="18" fillId="16" borderId="20" xfId="0" applyNumberFormat="1" applyFont="1" applyFill="1" applyBorder="1" applyAlignment="1">
      <alignment horizontal="center" vertical="center" shrinkToFit="1"/>
    </xf>
    <xf numFmtId="0" fontId="34" fillId="15" borderId="0" xfId="0" applyFont="1" applyFill="1"/>
    <xf numFmtId="0" fontId="23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right" vertical="top" wrapText="1"/>
    </xf>
    <xf numFmtId="0" fontId="21" fillId="0" borderId="0" xfId="0" applyFont="1" applyFill="1" applyBorder="1" applyAlignment="1">
      <alignment horizontal="center" wrapText="1"/>
    </xf>
    <xf numFmtId="0" fontId="0" fillId="0" borderId="0" xfId="0" applyFont="1" applyAlignment="1"/>
    <xf numFmtId="0" fontId="21" fillId="0" borderId="0" xfId="18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1" fillId="0" borderId="0" xfId="0" applyFont="1" applyFill="1"/>
    <xf numFmtId="0" fontId="21" fillId="0" borderId="0" xfId="0" applyFont="1" applyFill="1" applyAlignment="1">
      <alignment horizontal="center"/>
    </xf>
  </cellXfs>
  <cellStyles count="26">
    <cellStyle name="ex69" xfId="25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0"/>
  <sheetViews>
    <sheetView tabSelected="1" zoomScaleNormal="100" workbookViewId="0">
      <selection activeCell="N10" sqref="N10"/>
    </sheetView>
  </sheetViews>
  <sheetFormatPr defaultRowHeight="12.75" outlineLevelRow="1" x14ac:dyDescent="0.2"/>
  <cols>
    <col min="1" max="1" width="7.140625" style="7" customWidth="1"/>
    <col min="2" max="2" width="66.28515625" style="7" customWidth="1"/>
    <col min="3" max="3" width="7.7109375" style="7" customWidth="1"/>
    <col min="4" max="4" width="12.28515625" style="7" customWidth="1"/>
    <col min="5" max="10" width="0" style="7" hidden="1" customWidth="1"/>
    <col min="11" max="11" width="13.7109375" style="7" customWidth="1"/>
    <col min="12" max="12" width="0.5703125" style="3" customWidth="1"/>
    <col min="13" max="13" width="12.28515625" style="3" bestFit="1" customWidth="1"/>
    <col min="14" max="16384" width="9.140625" style="3"/>
  </cols>
  <sheetData>
    <row r="1" spans="1:14" ht="18.75" x14ac:dyDescent="0.3">
      <c r="B1" s="3"/>
      <c r="K1" s="16"/>
    </row>
    <row r="2" spans="1:14" ht="18.75" customHeight="1" x14ac:dyDescent="0.25">
      <c r="B2" s="24"/>
      <c r="C2" s="25"/>
      <c r="D2" s="87" t="s">
        <v>450</v>
      </c>
      <c r="E2" s="87"/>
      <c r="F2" s="87"/>
      <c r="G2" s="87"/>
      <c r="H2" s="87"/>
      <c r="I2" s="87"/>
      <c r="J2" s="87"/>
      <c r="K2" s="87"/>
      <c r="L2" s="25"/>
    </row>
    <row r="3" spans="1:14" ht="18.75" customHeight="1" x14ac:dyDescent="0.25">
      <c r="B3" s="87" t="s">
        <v>391</v>
      </c>
      <c r="C3" s="87"/>
      <c r="D3" s="87"/>
      <c r="E3" s="87"/>
      <c r="F3" s="87"/>
      <c r="G3" s="87"/>
      <c r="H3" s="87"/>
      <c r="I3" s="87"/>
      <c r="J3" s="87"/>
      <c r="K3" s="87"/>
      <c r="L3" s="25"/>
    </row>
    <row r="4" spans="1:14" ht="17.25" customHeight="1" x14ac:dyDescent="0.25">
      <c r="B4" s="87" t="s">
        <v>392</v>
      </c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1:14" ht="15.75" hidden="1" x14ac:dyDescent="0.25">
      <c r="B5" s="24"/>
      <c r="C5" s="87" t="s">
        <v>394</v>
      </c>
      <c r="D5" s="87"/>
      <c r="E5" s="87"/>
      <c r="F5" s="87"/>
      <c r="G5" s="87"/>
      <c r="H5" s="87"/>
      <c r="I5" s="87"/>
      <c r="J5" s="87"/>
      <c r="K5" s="87"/>
      <c r="L5" s="25"/>
    </row>
    <row r="6" spans="1:14" ht="15.75" x14ac:dyDescent="0.25">
      <c r="B6" s="3"/>
      <c r="D6" s="89" t="s">
        <v>451</v>
      </c>
      <c r="E6" s="89"/>
      <c r="F6" s="89"/>
      <c r="G6" s="89"/>
      <c r="H6" s="89"/>
      <c r="I6" s="89"/>
      <c r="J6" s="89"/>
      <c r="K6" s="90"/>
    </row>
    <row r="8" spans="1:14" s="1" customFormat="1" ht="15.75" x14ac:dyDescent="0.25">
      <c r="A8" s="2"/>
      <c r="B8" s="2"/>
      <c r="C8" s="2"/>
      <c r="D8" s="83" t="s">
        <v>197</v>
      </c>
      <c r="E8" s="83"/>
      <c r="F8" s="83"/>
      <c r="G8" s="83"/>
      <c r="H8" s="83"/>
      <c r="I8" s="83"/>
      <c r="J8" s="83"/>
      <c r="K8" s="83"/>
    </row>
    <row r="9" spans="1:14" s="1" customFormat="1" ht="31.5" customHeight="1" x14ac:dyDescent="0.25">
      <c r="A9" s="2"/>
      <c r="B9" s="2"/>
      <c r="C9" s="84" t="s">
        <v>244</v>
      </c>
      <c r="D9" s="84"/>
      <c r="E9" s="84"/>
      <c r="F9" s="84"/>
      <c r="G9" s="84"/>
      <c r="H9" s="84"/>
      <c r="I9" s="84"/>
      <c r="J9" s="84"/>
      <c r="K9" s="84"/>
    </row>
    <row r="10" spans="1:14" s="1" customFormat="1" ht="16.5" customHeight="1" x14ac:dyDescent="0.25">
      <c r="A10" s="2"/>
      <c r="B10" s="2"/>
      <c r="C10" s="17"/>
      <c r="D10" s="17"/>
      <c r="E10" s="10"/>
      <c r="F10" s="10"/>
      <c r="G10" s="2"/>
      <c r="H10" s="2"/>
      <c r="I10" s="2"/>
      <c r="J10" s="2"/>
      <c r="K10" s="14" t="s">
        <v>194</v>
      </c>
    </row>
    <row r="11" spans="1:14" s="1" customFormat="1" ht="16.5" customHeight="1" x14ac:dyDescent="0.25">
      <c r="A11" s="2"/>
      <c r="B11" s="2"/>
      <c r="C11" s="15"/>
      <c r="D11" s="85" t="s">
        <v>245</v>
      </c>
      <c r="E11" s="86"/>
      <c r="F11" s="86"/>
      <c r="G11" s="86"/>
      <c r="H11" s="86"/>
      <c r="I11" s="86"/>
      <c r="J11" s="86"/>
      <c r="K11" s="86"/>
    </row>
    <row r="12" spans="1:14" s="1" customFormat="1" ht="20.25" customHeight="1" x14ac:dyDescent="0.3">
      <c r="A12" s="88" t="s">
        <v>70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</row>
    <row r="13" spans="1:14" ht="37.5" customHeight="1" x14ac:dyDescent="0.3">
      <c r="A13" s="82" t="s">
        <v>196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</row>
    <row r="14" spans="1:14" x14ac:dyDescent="0.2">
      <c r="B14" s="4"/>
      <c r="C14" s="4"/>
      <c r="D14" s="4"/>
      <c r="E14" s="11"/>
      <c r="F14" s="11"/>
      <c r="G14" s="11"/>
      <c r="H14" s="11"/>
      <c r="I14" s="11"/>
      <c r="J14" s="11"/>
      <c r="K14" s="8" t="s">
        <v>122</v>
      </c>
    </row>
    <row r="15" spans="1:14" ht="32.25" customHeight="1" x14ac:dyDescent="0.2">
      <c r="A15" s="9" t="s">
        <v>71</v>
      </c>
      <c r="B15" s="5" t="s">
        <v>72</v>
      </c>
      <c r="C15" s="5" t="s">
        <v>73</v>
      </c>
      <c r="D15" s="5" t="s">
        <v>0</v>
      </c>
      <c r="E15" s="12" t="s">
        <v>74</v>
      </c>
      <c r="F15" s="13" t="s">
        <v>74</v>
      </c>
      <c r="G15" s="13" t="s">
        <v>74</v>
      </c>
      <c r="H15" s="13" t="s">
        <v>74</v>
      </c>
      <c r="I15" s="13" t="s">
        <v>74</v>
      </c>
      <c r="J15" s="13" t="s">
        <v>74</v>
      </c>
      <c r="K15" s="5" t="s">
        <v>209</v>
      </c>
    </row>
    <row r="16" spans="1:14" ht="31.5" customHeight="1" outlineLevel="1" x14ac:dyDescent="0.2">
      <c r="A16" s="26">
        <v>1</v>
      </c>
      <c r="B16" s="27" t="s">
        <v>123</v>
      </c>
      <c r="C16" s="21"/>
      <c r="D16" s="57" t="s">
        <v>43</v>
      </c>
      <c r="E16" s="58"/>
      <c r="F16" s="58"/>
      <c r="G16" s="58"/>
      <c r="H16" s="58"/>
      <c r="I16" s="58"/>
      <c r="J16" s="58"/>
      <c r="K16" s="32">
        <f>K17</f>
        <v>11595147</v>
      </c>
      <c r="M16" s="23"/>
      <c r="N16" s="23"/>
    </row>
    <row r="17" spans="1:16" ht="28.5" customHeight="1" outlineLevel="1" x14ac:dyDescent="0.2">
      <c r="A17" s="28" t="s">
        <v>181</v>
      </c>
      <c r="B17" s="48" t="s">
        <v>76</v>
      </c>
      <c r="C17" s="38"/>
      <c r="D17" s="38" t="s">
        <v>77</v>
      </c>
      <c r="E17" s="58"/>
      <c r="F17" s="58"/>
      <c r="G17" s="58"/>
      <c r="H17" s="58"/>
      <c r="I17" s="58"/>
      <c r="J17" s="58"/>
      <c r="K17" s="29">
        <f>K20+K18+K19+K21</f>
        <v>11595147</v>
      </c>
      <c r="M17" s="23"/>
      <c r="N17" s="23"/>
    </row>
    <row r="18" spans="1:16" ht="28.5" customHeight="1" outlineLevel="1" x14ac:dyDescent="0.2">
      <c r="A18" s="28"/>
      <c r="B18" s="22" t="s">
        <v>246</v>
      </c>
      <c r="C18" s="21" t="s">
        <v>67</v>
      </c>
      <c r="D18" s="21" t="s">
        <v>247</v>
      </c>
      <c r="E18" s="58"/>
      <c r="F18" s="58"/>
      <c r="G18" s="58"/>
      <c r="H18" s="58"/>
      <c r="I18" s="58"/>
      <c r="J18" s="58"/>
      <c r="K18" s="18">
        <v>649365.23</v>
      </c>
      <c r="M18" s="23"/>
      <c r="N18" s="23"/>
      <c r="P18" s="81"/>
    </row>
    <row r="19" spans="1:16" ht="28.5" customHeight="1" outlineLevel="1" x14ac:dyDescent="0.2">
      <c r="A19" s="28"/>
      <c r="B19" s="22" t="s">
        <v>246</v>
      </c>
      <c r="C19" s="21" t="s">
        <v>68</v>
      </c>
      <c r="D19" s="21" t="s">
        <v>247</v>
      </c>
      <c r="E19" s="58"/>
      <c r="F19" s="58"/>
      <c r="G19" s="58"/>
      <c r="H19" s="58"/>
      <c r="I19" s="58"/>
      <c r="J19" s="58"/>
      <c r="K19" s="18">
        <v>261339.33</v>
      </c>
      <c r="M19" s="23"/>
      <c r="N19" s="23"/>
    </row>
    <row r="20" spans="1:16" ht="28.5" customHeight="1" outlineLevel="1" x14ac:dyDescent="0.2">
      <c r="A20" s="28"/>
      <c r="B20" s="22" t="s">
        <v>248</v>
      </c>
      <c r="C20" s="21" t="s">
        <v>67</v>
      </c>
      <c r="D20" s="21" t="s">
        <v>249</v>
      </c>
      <c r="E20" s="58"/>
      <c r="F20" s="58"/>
      <c r="G20" s="58"/>
      <c r="H20" s="58"/>
      <c r="I20" s="58"/>
      <c r="J20" s="58"/>
      <c r="K20" s="18">
        <v>10664442.439999999</v>
      </c>
      <c r="M20" s="23"/>
      <c r="N20" s="23"/>
    </row>
    <row r="21" spans="1:16" ht="28.5" customHeight="1" outlineLevel="1" x14ac:dyDescent="0.2">
      <c r="A21" s="28"/>
      <c r="B21" s="22" t="s">
        <v>248</v>
      </c>
      <c r="C21" s="21" t="s">
        <v>68</v>
      </c>
      <c r="D21" s="21" t="s">
        <v>249</v>
      </c>
      <c r="E21" s="58"/>
      <c r="F21" s="58"/>
      <c r="G21" s="58"/>
      <c r="H21" s="58"/>
      <c r="I21" s="58"/>
      <c r="J21" s="58"/>
      <c r="K21" s="18">
        <v>20000</v>
      </c>
      <c r="M21" s="23"/>
      <c r="N21" s="23"/>
    </row>
    <row r="22" spans="1:16" ht="29.25" customHeight="1" outlineLevel="1" x14ac:dyDescent="0.2">
      <c r="A22" s="26" t="s">
        <v>213</v>
      </c>
      <c r="B22" s="70" t="s">
        <v>250</v>
      </c>
      <c r="C22" s="21"/>
      <c r="D22" s="57" t="s">
        <v>251</v>
      </c>
      <c r="E22" s="59"/>
      <c r="F22" s="60"/>
      <c r="G22" s="60"/>
      <c r="H22" s="60"/>
      <c r="I22" s="60"/>
      <c r="J22" s="60"/>
      <c r="K22" s="75">
        <f>K23</f>
        <v>113000</v>
      </c>
      <c r="M22" s="23"/>
      <c r="N22" s="23"/>
    </row>
    <row r="23" spans="1:16" ht="29.25" customHeight="1" outlineLevel="1" x14ac:dyDescent="0.2">
      <c r="A23" s="28" t="s">
        <v>75</v>
      </c>
      <c r="B23" s="71" t="s">
        <v>252</v>
      </c>
      <c r="C23" s="38"/>
      <c r="D23" s="38" t="s">
        <v>253</v>
      </c>
      <c r="E23" s="61"/>
      <c r="F23" s="62"/>
      <c r="G23" s="62"/>
      <c r="H23" s="62"/>
      <c r="I23" s="62"/>
      <c r="J23" s="62"/>
      <c r="K23" s="76">
        <f>K24</f>
        <v>113000</v>
      </c>
      <c r="M23" s="23"/>
      <c r="N23" s="23"/>
    </row>
    <row r="24" spans="1:16" ht="29.25" customHeight="1" outlineLevel="1" x14ac:dyDescent="0.2">
      <c r="A24" s="30"/>
      <c r="B24" s="37" t="s">
        <v>254</v>
      </c>
      <c r="C24" s="21" t="s">
        <v>67</v>
      </c>
      <c r="D24" s="21" t="s">
        <v>255</v>
      </c>
      <c r="E24" s="63"/>
      <c r="F24" s="58"/>
      <c r="G24" s="58"/>
      <c r="H24" s="58"/>
      <c r="I24" s="58"/>
      <c r="J24" s="58"/>
      <c r="K24" s="31">
        <v>113000</v>
      </c>
      <c r="M24" s="23"/>
      <c r="N24" s="23"/>
    </row>
    <row r="25" spans="1:16" ht="29.25" customHeight="1" outlineLevel="1" x14ac:dyDescent="0.2">
      <c r="A25" s="26" t="s">
        <v>214</v>
      </c>
      <c r="B25" s="70" t="s">
        <v>256</v>
      </c>
      <c r="C25" s="57"/>
      <c r="D25" s="57" t="s">
        <v>257</v>
      </c>
      <c r="E25" s="59"/>
      <c r="F25" s="60"/>
      <c r="G25" s="60"/>
      <c r="H25" s="60"/>
      <c r="I25" s="60"/>
      <c r="J25" s="60"/>
      <c r="K25" s="75">
        <f>K26</f>
        <v>159150</v>
      </c>
      <c r="M25" s="23"/>
      <c r="N25" s="23"/>
    </row>
    <row r="26" spans="1:16" ht="29.25" customHeight="1" outlineLevel="1" x14ac:dyDescent="0.2">
      <c r="A26" s="28" t="s">
        <v>124</v>
      </c>
      <c r="B26" s="48" t="s">
        <v>258</v>
      </c>
      <c r="C26" s="38"/>
      <c r="D26" s="38" t="s">
        <v>259</v>
      </c>
      <c r="E26" s="61"/>
      <c r="F26" s="62"/>
      <c r="G26" s="62"/>
      <c r="H26" s="62"/>
      <c r="I26" s="62"/>
      <c r="J26" s="62"/>
      <c r="K26" s="76">
        <f>K27</f>
        <v>159150</v>
      </c>
      <c r="M26" s="23"/>
      <c r="N26" s="23"/>
    </row>
    <row r="27" spans="1:16" ht="29.25" customHeight="1" outlineLevel="1" x14ac:dyDescent="0.2">
      <c r="A27" s="30"/>
      <c r="B27" s="37" t="s">
        <v>260</v>
      </c>
      <c r="C27" s="21" t="s">
        <v>67</v>
      </c>
      <c r="D27" s="21" t="s">
        <v>261</v>
      </c>
      <c r="E27" s="63"/>
      <c r="F27" s="58"/>
      <c r="G27" s="58"/>
      <c r="H27" s="58"/>
      <c r="I27" s="58"/>
      <c r="J27" s="58"/>
      <c r="K27" s="31">
        <v>159150</v>
      </c>
      <c r="M27" s="23"/>
      <c r="N27" s="23"/>
    </row>
    <row r="28" spans="1:16" s="7" customFormat="1" ht="44.25" customHeight="1" outlineLevel="1" x14ac:dyDescent="0.2">
      <c r="A28" s="26" t="s">
        <v>215</v>
      </c>
      <c r="B28" s="70" t="s">
        <v>130</v>
      </c>
      <c r="C28" s="57"/>
      <c r="D28" s="57" t="s">
        <v>125</v>
      </c>
      <c r="E28" s="32" t="e">
        <f>E29</f>
        <v>#REF!</v>
      </c>
      <c r="F28" s="58"/>
      <c r="G28" s="58"/>
      <c r="H28" s="58"/>
      <c r="I28" s="58"/>
      <c r="J28" s="58"/>
      <c r="K28" s="75">
        <f>K29</f>
        <v>2031000</v>
      </c>
      <c r="M28" s="39"/>
      <c r="N28" s="39"/>
    </row>
    <row r="29" spans="1:16" s="7" customFormat="1" ht="39.75" customHeight="1" outlineLevel="1" x14ac:dyDescent="0.2">
      <c r="A29" s="28" t="s">
        <v>182</v>
      </c>
      <c r="B29" s="71" t="s">
        <v>126</v>
      </c>
      <c r="C29" s="38"/>
      <c r="D29" s="38" t="s">
        <v>127</v>
      </c>
      <c r="E29" s="29" t="e">
        <f>E30+#REF!</f>
        <v>#REF!</v>
      </c>
      <c r="F29" s="58"/>
      <c r="G29" s="58"/>
      <c r="H29" s="58"/>
      <c r="I29" s="58"/>
      <c r="J29" s="58"/>
      <c r="K29" s="77">
        <f>K30</f>
        <v>2031000</v>
      </c>
      <c r="M29" s="39"/>
      <c r="N29" s="39"/>
    </row>
    <row r="30" spans="1:16" s="7" customFormat="1" ht="39.75" customHeight="1" outlineLevel="1" x14ac:dyDescent="0.2">
      <c r="A30" s="30"/>
      <c r="B30" s="22" t="s">
        <v>128</v>
      </c>
      <c r="C30" s="21" t="s">
        <v>67</v>
      </c>
      <c r="D30" s="21" t="s">
        <v>129</v>
      </c>
      <c r="E30" s="18">
        <v>1912.51</v>
      </c>
      <c r="F30" s="58"/>
      <c r="G30" s="58"/>
      <c r="H30" s="58"/>
      <c r="I30" s="58"/>
      <c r="J30" s="58"/>
      <c r="K30" s="78">
        <v>2031000</v>
      </c>
      <c r="M30" s="39"/>
      <c r="N30" s="39"/>
    </row>
    <row r="31" spans="1:16" ht="32.25" customHeight="1" outlineLevel="1" x14ac:dyDescent="0.2">
      <c r="A31" s="26" t="s">
        <v>216</v>
      </c>
      <c r="B31" s="27" t="s">
        <v>131</v>
      </c>
      <c r="C31" s="57"/>
      <c r="D31" s="57" t="s">
        <v>9</v>
      </c>
      <c r="E31" s="58"/>
      <c r="F31" s="58"/>
      <c r="G31" s="58"/>
      <c r="H31" s="58"/>
      <c r="I31" s="58"/>
      <c r="J31" s="58"/>
      <c r="K31" s="32">
        <f>K32</f>
        <v>57490381.32</v>
      </c>
      <c r="M31" s="23"/>
      <c r="N31" s="23"/>
    </row>
    <row r="32" spans="1:16" ht="32.25" customHeight="1" outlineLevel="1" x14ac:dyDescent="0.2">
      <c r="A32" s="28" t="s">
        <v>262</v>
      </c>
      <c r="B32" s="71" t="s">
        <v>79</v>
      </c>
      <c r="C32" s="38"/>
      <c r="D32" s="38" t="s">
        <v>80</v>
      </c>
      <c r="E32" s="58"/>
      <c r="F32" s="58"/>
      <c r="G32" s="58"/>
      <c r="H32" s="58"/>
      <c r="I32" s="58"/>
      <c r="J32" s="58"/>
      <c r="K32" s="29">
        <f>K33+K37+K38+K35+K36+K34</f>
        <v>57490381.32</v>
      </c>
      <c r="M32" s="23"/>
      <c r="N32" s="23"/>
    </row>
    <row r="33" spans="1:15" ht="18" customHeight="1" outlineLevel="1" x14ac:dyDescent="0.2">
      <c r="A33" s="30"/>
      <c r="B33" s="22" t="s">
        <v>81</v>
      </c>
      <c r="C33" s="21" t="s">
        <v>67</v>
      </c>
      <c r="D33" s="21" t="s">
        <v>10</v>
      </c>
      <c r="E33" s="58"/>
      <c r="F33" s="58"/>
      <c r="G33" s="58"/>
      <c r="H33" s="58"/>
      <c r="I33" s="58"/>
      <c r="J33" s="58"/>
      <c r="K33" s="18">
        <v>10967531.52</v>
      </c>
      <c r="M33" s="23"/>
      <c r="N33" s="23"/>
    </row>
    <row r="34" spans="1:15" ht="18" customHeight="1" outlineLevel="1" x14ac:dyDescent="0.2">
      <c r="A34" s="30"/>
      <c r="B34" s="22" t="s">
        <v>403</v>
      </c>
      <c r="C34" s="21" t="s">
        <v>67</v>
      </c>
      <c r="D34" s="21" t="s">
        <v>404</v>
      </c>
      <c r="E34" s="58"/>
      <c r="F34" s="58"/>
      <c r="G34" s="58"/>
      <c r="H34" s="58"/>
      <c r="I34" s="58"/>
      <c r="J34" s="58"/>
      <c r="K34" s="18">
        <v>13800000</v>
      </c>
      <c r="M34" s="23"/>
      <c r="N34" s="23"/>
    </row>
    <row r="35" spans="1:15" ht="68.25" customHeight="1" outlineLevel="1" x14ac:dyDescent="0.2">
      <c r="A35" s="30"/>
      <c r="B35" s="22" t="s">
        <v>220</v>
      </c>
      <c r="C35" s="21" t="s">
        <v>67</v>
      </c>
      <c r="D35" s="21" t="s">
        <v>221</v>
      </c>
      <c r="E35" s="58"/>
      <c r="F35" s="58"/>
      <c r="G35" s="58"/>
      <c r="H35" s="58"/>
      <c r="I35" s="58"/>
      <c r="J35" s="58"/>
      <c r="K35" s="18">
        <v>11520634.32</v>
      </c>
      <c r="M35" s="23"/>
      <c r="N35" s="23"/>
    </row>
    <row r="36" spans="1:15" ht="32.25" customHeight="1" outlineLevel="1" x14ac:dyDescent="0.2">
      <c r="A36" s="30"/>
      <c r="B36" s="22" t="s">
        <v>222</v>
      </c>
      <c r="C36" s="21" t="s">
        <v>67</v>
      </c>
      <c r="D36" s="21" t="s">
        <v>223</v>
      </c>
      <c r="E36" s="58"/>
      <c r="F36" s="58"/>
      <c r="G36" s="58"/>
      <c r="H36" s="58"/>
      <c r="I36" s="58"/>
      <c r="J36" s="58"/>
      <c r="K36" s="18">
        <v>20000000</v>
      </c>
      <c r="M36" s="23"/>
      <c r="N36" s="23"/>
    </row>
    <row r="37" spans="1:15" ht="65.25" customHeight="1" outlineLevel="1" x14ac:dyDescent="0.2">
      <c r="A37" s="30"/>
      <c r="B37" s="22" t="s">
        <v>201</v>
      </c>
      <c r="C37" s="21" t="s">
        <v>67</v>
      </c>
      <c r="D37" s="21" t="s">
        <v>200</v>
      </c>
      <c r="E37" s="58"/>
      <c r="F37" s="58"/>
      <c r="G37" s="58"/>
      <c r="H37" s="58"/>
      <c r="I37" s="58"/>
      <c r="J37" s="58"/>
      <c r="K37" s="18">
        <v>584247.67000000004</v>
      </c>
      <c r="M37" s="23"/>
      <c r="N37" s="23"/>
    </row>
    <row r="38" spans="1:15" ht="28.5" customHeight="1" outlineLevel="1" x14ac:dyDescent="0.2">
      <c r="A38" s="30"/>
      <c r="B38" s="22" t="s">
        <v>203</v>
      </c>
      <c r="C38" s="21" t="s">
        <v>67</v>
      </c>
      <c r="D38" s="21" t="s">
        <v>202</v>
      </c>
      <c r="E38" s="58"/>
      <c r="F38" s="58"/>
      <c r="G38" s="58"/>
      <c r="H38" s="58"/>
      <c r="I38" s="58"/>
      <c r="J38" s="58"/>
      <c r="K38" s="18">
        <v>617967.81000000006</v>
      </c>
      <c r="M38" s="23"/>
      <c r="N38" s="23"/>
    </row>
    <row r="39" spans="1:15" ht="40.5" customHeight="1" outlineLevel="1" x14ac:dyDescent="0.2">
      <c r="A39" s="26" t="s">
        <v>217</v>
      </c>
      <c r="B39" s="33" t="s">
        <v>132</v>
      </c>
      <c r="C39" s="57"/>
      <c r="D39" s="57" t="s">
        <v>11</v>
      </c>
      <c r="E39" s="58"/>
      <c r="F39" s="58"/>
      <c r="G39" s="58"/>
      <c r="H39" s="58"/>
      <c r="I39" s="58"/>
      <c r="J39" s="58"/>
      <c r="K39" s="32">
        <f>K48+K40</f>
        <v>144253483.69999999</v>
      </c>
      <c r="M39" s="23"/>
      <c r="N39" s="23"/>
      <c r="O39" s="19"/>
    </row>
    <row r="40" spans="1:15" ht="28.5" customHeight="1" outlineLevel="1" x14ac:dyDescent="0.2">
      <c r="A40" s="30" t="s">
        <v>263</v>
      </c>
      <c r="B40" s="35" t="s">
        <v>133</v>
      </c>
      <c r="C40" s="21"/>
      <c r="D40" s="21" t="s">
        <v>12</v>
      </c>
      <c r="E40" s="58"/>
      <c r="F40" s="58"/>
      <c r="G40" s="58"/>
      <c r="H40" s="58"/>
      <c r="I40" s="58"/>
      <c r="J40" s="58"/>
      <c r="K40" s="18">
        <f>K41</f>
        <v>143399448.41</v>
      </c>
      <c r="M40" s="23"/>
      <c r="N40" s="23"/>
    </row>
    <row r="41" spans="1:15" ht="33" customHeight="1" outlineLevel="1" x14ac:dyDescent="0.2">
      <c r="A41" s="28" t="s">
        <v>78</v>
      </c>
      <c r="B41" s="34" t="s">
        <v>83</v>
      </c>
      <c r="C41" s="38"/>
      <c r="D41" s="38" t="s">
        <v>84</v>
      </c>
      <c r="E41" s="58"/>
      <c r="F41" s="58"/>
      <c r="G41" s="58"/>
      <c r="H41" s="58"/>
      <c r="I41" s="58"/>
      <c r="J41" s="58"/>
      <c r="K41" s="29">
        <f>K44+K42+K47+K43+K45</f>
        <v>143399448.41</v>
      </c>
      <c r="M41" s="23"/>
      <c r="N41" s="23"/>
    </row>
    <row r="42" spans="1:15" ht="33" customHeight="1" outlineLevel="1" x14ac:dyDescent="0.2">
      <c r="A42" s="28"/>
      <c r="B42" s="35" t="s">
        <v>55</v>
      </c>
      <c r="C42" s="21" t="s">
        <v>67</v>
      </c>
      <c r="D42" s="21" t="s">
        <v>49</v>
      </c>
      <c r="E42" s="58"/>
      <c r="F42" s="58"/>
      <c r="G42" s="58"/>
      <c r="H42" s="58"/>
      <c r="I42" s="58"/>
      <c r="J42" s="58"/>
      <c r="K42" s="18">
        <v>8881928</v>
      </c>
      <c r="M42" s="23"/>
      <c r="N42" s="23"/>
    </row>
    <row r="43" spans="1:15" ht="46.5" customHeight="1" outlineLevel="1" x14ac:dyDescent="0.2">
      <c r="A43" s="28"/>
      <c r="B43" s="35" t="s">
        <v>432</v>
      </c>
      <c r="C43" s="21" t="s">
        <v>67</v>
      </c>
      <c r="D43" s="21" t="s">
        <v>415</v>
      </c>
      <c r="E43" s="58"/>
      <c r="F43" s="58"/>
      <c r="G43" s="58"/>
      <c r="H43" s="58"/>
      <c r="I43" s="58"/>
      <c r="J43" s="58"/>
      <c r="K43" s="18">
        <v>2131000</v>
      </c>
      <c r="M43" s="23"/>
      <c r="N43" s="23"/>
    </row>
    <row r="44" spans="1:15" ht="28.5" customHeight="1" outlineLevel="1" x14ac:dyDescent="0.2">
      <c r="A44" s="26"/>
      <c r="B44" s="37" t="s">
        <v>134</v>
      </c>
      <c r="C44" s="21" t="s">
        <v>67</v>
      </c>
      <c r="D44" s="21" t="s">
        <v>121</v>
      </c>
      <c r="E44" s="58"/>
      <c r="F44" s="58"/>
      <c r="G44" s="58"/>
      <c r="H44" s="58"/>
      <c r="I44" s="58"/>
      <c r="J44" s="58"/>
      <c r="K44" s="18">
        <v>370000</v>
      </c>
      <c r="M44" s="23"/>
      <c r="N44" s="23"/>
    </row>
    <row r="45" spans="1:15" ht="28.5" customHeight="1" outlineLevel="1" x14ac:dyDescent="0.2">
      <c r="A45" s="26"/>
      <c r="B45" s="37" t="s">
        <v>403</v>
      </c>
      <c r="C45" s="21" t="s">
        <v>67</v>
      </c>
      <c r="D45" s="21" t="s">
        <v>416</v>
      </c>
      <c r="E45" s="58"/>
      <c r="F45" s="58"/>
      <c r="G45" s="58"/>
      <c r="H45" s="58"/>
      <c r="I45" s="58"/>
      <c r="J45" s="58"/>
      <c r="K45" s="18">
        <v>2925500</v>
      </c>
      <c r="M45" s="23"/>
      <c r="N45" s="23"/>
    </row>
    <row r="46" spans="1:15" ht="28.5" customHeight="1" outlineLevel="1" x14ac:dyDescent="0.2">
      <c r="A46" s="28" t="s">
        <v>436</v>
      </c>
      <c r="B46" s="48" t="s">
        <v>437</v>
      </c>
      <c r="C46" s="38"/>
      <c r="D46" s="38" t="s">
        <v>438</v>
      </c>
      <c r="E46" s="62"/>
      <c r="F46" s="62"/>
      <c r="G46" s="62"/>
      <c r="H46" s="62"/>
      <c r="I46" s="62"/>
      <c r="J46" s="62"/>
      <c r="K46" s="29">
        <f>K47</f>
        <v>129091020.41</v>
      </c>
      <c r="M46" s="23"/>
      <c r="N46" s="23"/>
    </row>
    <row r="47" spans="1:15" ht="28.5" customHeight="1" outlineLevel="1" x14ac:dyDescent="0.2">
      <c r="A47" s="26"/>
      <c r="B47" s="37" t="s">
        <v>224</v>
      </c>
      <c r="C47" s="21" t="s">
        <v>67</v>
      </c>
      <c r="D47" s="21" t="s">
        <v>393</v>
      </c>
      <c r="E47" s="58"/>
      <c r="F47" s="58"/>
      <c r="G47" s="58"/>
      <c r="H47" s="58"/>
      <c r="I47" s="58"/>
      <c r="J47" s="58"/>
      <c r="K47" s="18">
        <v>129091020.41</v>
      </c>
      <c r="M47" s="23"/>
      <c r="N47" s="23"/>
    </row>
    <row r="48" spans="1:15" ht="45" customHeight="1" outlineLevel="1" x14ac:dyDescent="0.2">
      <c r="A48" s="30" t="s">
        <v>183</v>
      </c>
      <c r="B48" s="35" t="s">
        <v>135</v>
      </c>
      <c r="C48" s="21"/>
      <c r="D48" s="21" t="s">
        <v>50</v>
      </c>
      <c r="E48" s="58"/>
      <c r="F48" s="58"/>
      <c r="G48" s="58"/>
      <c r="H48" s="58"/>
      <c r="I48" s="58"/>
      <c r="J48" s="58"/>
      <c r="K48" s="18">
        <f>K50+K49</f>
        <v>854035.29</v>
      </c>
      <c r="M48" s="23"/>
      <c r="N48" s="23"/>
    </row>
    <row r="49" spans="1:14" ht="33" customHeight="1" outlineLevel="1" x14ac:dyDescent="0.2">
      <c r="A49" s="30"/>
      <c r="B49" s="35" t="s">
        <v>225</v>
      </c>
      <c r="C49" s="21" t="s">
        <v>67</v>
      </c>
      <c r="D49" s="21" t="s">
        <v>226</v>
      </c>
      <c r="E49" s="58"/>
      <c r="F49" s="58"/>
      <c r="G49" s="58"/>
      <c r="H49" s="58"/>
      <c r="I49" s="58"/>
      <c r="J49" s="58"/>
      <c r="K49" s="18">
        <v>828414.13</v>
      </c>
      <c r="M49" s="23"/>
      <c r="N49" s="23"/>
    </row>
    <row r="50" spans="1:14" ht="23.25" customHeight="1" outlineLevel="1" x14ac:dyDescent="0.2">
      <c r="A50" s="36"/>
      <c r="B50" s="35" t="s">
        <v>136</v>
      </c>
      <c r="C50" s="21" t="s">
        <v>67</v>
      </c>
      <c r="D50" s="21" t="s">
        <v>137</v>
      </c>
      <c r="E50" s="58"/>
      <c r="F50" s="58"/>
      <c r="G50" s="58"/>
      <c r="H50" s="58"/>
      <c r="I50" s="58"/>
      <c r="J50" s="58"/>
      <c r="K50" s="18">
        <v>25621.16</v>
      </c>
      <c r="M50" s="23"/>
      <c r="N50" s="23"/>
    </row>
    <row r="51" spans="1:14" ht="33" customHeight="1" outlineLevel="1" x14ac:dyDescent="0.2">
      <c r="A51" s="26" t="s">
        <v>218</v>
      </c>
      <c r="B51" s="70" t="s">
        <v>138</v>
      </c>
      <c r="C51" s="57"/>
      <c r="D51" s="57" t="s">
        <v>7</v>
      </c>
      <c r="E51" s="58"/>
      <c r="F51" s="58"/>
      <c r="G51" s="58"/>
      <c r="H51" s="58"/>
      <c r="I51" s="58"/>
      <c r="J51" s="58"/>
      <c r="K51" s="32">
        <f>K54+K52</f>
        <v>7884380</v>
      </c>
      <c r="M51" s="23"/>
      <c r="N51" s="23"/>
    </row>
    <row r="52" spans="1:14" ht="18" customHeight="1" outlineLevel="1" x14ac:dyDescent="0.2">
      <c r="A52" s="30" t="s">
        <v>82</v>
      </c>
      <c r="B52" s="37" t="s">
        <v>140</v>
      </c>
      <c r="C52" s="21"/>
      <c r="D52" s="21" t="s">
        <v>141</v>
      </c>
      <c r="E52" s="58"/>
      <c r="F52" s="58"/>
      <c r="G52" s="58"/>
      <c r="H52" s="58"/>
      <c r="I52" s="58"/>
      <c r="J52" s="58"/>
      <c r="K52" s="18">
        <f>K53</f>
        <v>3868840</v>
      </c>
      <c r="M52" s="23"/>
      <c r="N52" s="23"/>
    </row>
    <row r="53" spans="1:14" ht="33" customHeight="1" outlineLevel="1" x14ac:dyDescent="0.2">
      <c r="A53" s="26"/>
      <c r="B53" s="37" t="s">
        <v>142</v>
      </c>
      <c r="C53" s="21" t="s">
        <v>67</v>
      </c>
      <c r="D53" s="21" t="s">
        <v>143</v>
      </c>
      <c r="E53" s="58"/>
      <c r="F53" s="58"/>
      <c r="G53" s="58"/>
      <c r="H53" s="58"/>
      <c r="I53" s="58"/>
      <c r="J53" s="58"/>
      <c r="K53" s="18">
        <v>3868840</v>
      </c>
      <c r="M53" s="23"/>
      <c r="N53" s="23"/>
    </row>
    <row r="54" spans="1:14" ht="29.85" customHeight="1" outlineLevel="1" x14ac:dyDescent="0.2">
      <c r="A54" s="30" t="s">
        <v>184</v>
      </c>
      <c r="B54" s="22" t="s">
        <v>139</v>
      </c>
      <c r="C54" s="21"/>
      <c r="D54" s="21" t="s">
        <v>60</v>
      </c>
      <c r="E54" s="58"/>
      <c r="F54" s="58"/>
      <c r="G54" s="58"/>
      <c r="H54" s="58"/>
      <c r="I54" s="58"/>
      <c r="J54" s="58"/>
      <c r="K54" s="18">
        <f>K55</f>
        <v>4015540</v>
      </c>
      <c r="M54" s="23"/>
      <c r="N54" s="23"/>
    </row>
    <row r="55" spans="1:14" ht="27.75" customHeight="1" outlineLevel="1" x14ac:dyDescent="0.2">
      <c r="A55" s="30"/>
      <c r="B55" s="22" t="s">
        <v>4</v>
      </c>
      <c r="C55" s="21" t="s">
        <v>67</v>
      </c>
      <c r="D55" s="21" t="s">
        <v>61</v>
      </c>
      <c r="E55" s="58"/>
      <c r="F55" s="58"/>
      <c r="G55" s="58"/>
      <c r="H55" s="58"/>
      <c r="I55" s="58"/>
      <c r="J55" s="58"/>
      <c r="K55" s="18">
        <v>4015540</v>
      </c>
      <c r="M55" s="23"/>
      <c r="N55" s="23"/>
    </row>
    <row r="56" spans="1:14" ht="36" customHeight="1" outlineLevel="1" x14ac:dyDescent="0.2">
      <c r="A56" s="26" t="s">
        <v>219</v>
      </c>
      <c r="B56" s="33" t="s">
        <v>144</v>
      </c>
      <c r="C56" s="57"/>
      <c r="D56" s="57" t="s">
        <v>29</v>
      </c>
      <c r="E56" s="58"/>
      <c r="F56" s="58"/>
      <c r="G56" s="58"/>
      <c r="H56" s="58"/>
      <c r="I56" s="58"/>
      <c r="J56" s="58"/>
      <c r="K56" s="32">
        <f>K57+K74+K81+K100+K94+K97</f>
        <v>66944050.360000007</v>
      </c>
      <c r="M56" s="23"/>
      <c r="N56" s="23"/>
    </row>
    <row r="57" spans="1:14" ht="27.75" customHeight="1" outlineLevel="1" x14ac:dyDescent="0.2">
      <c r="A57" s="30" t="s">
        <v>185</v>
      </c>
      <c r="B57" s="37" t="s">
        <v>35</v>
      </c>
      <c r="C57" s="21"/>
      <c r="D57" s="21" t="s">
        <v>88</v>
      </c>
      <c r="E57" s="58"/>
      <c r="F57" s="58"/>
      <c r="G57" s="58"/>
      <c r="H57" s="58"/>
      <c r="I57" s="58"/>
      <c r="J57" s="58"/>
      <c r="K57" s="18">
        <f>K58+K69+K65+K72</f>
        <v>30570825.379999999</v>
      </c>
      <c r="M57" s="23"/>
      <c r="N57" s="23"/>
    </row>
    <row r="58" spans="1:14" ht="21.75" customHeight="1" outlineLevel="1" x14ac:dyDescent="0.2">
      <c r="A58" s="28" t="s">
        <v>186</v>
      </c>
      <c r="B58" s="34" t="s">
        <v>89</v>
      </c>
      <c r="C58" s="38"/>
      <c r="D58" s="38" t="s">
        <v>90</v>
      </c>
      <c r="E58" s="58"/>
      <c r="F58" s="58"/>
      <c r="G58" s="58"/>
      <c r="H58" s="58"/>
      <c r="I58" s="58"/>
      <c r="J58" s="58"/>
      <c r="K58" s="29">
        <f>K59+K60+K61+K64+K63+K62</f>
        <v>23687895.959999997</v>
      </c>
      <c r="L58" s="23"/>
      <c r="M58" s="23"/>
      <c r="N58" s="23"/>
    </row>
    <row r="59" spans="1:14" ht="27.75" customHeight="1" outlineLevel="1" x14ac:dyDescent="0.2">
      <c r="A59" s="30"/>
      <c r="B59" s="37" t="s">
        <v>36</v>
      </c>
      <c r="C59" s="21" t="s">
        <v>69</v>
      </c>
      <c r="D59" s="21" t="s">
        <v>37</v>
      </c>
      <c r="E59" s="58"/>
      <c r="F59" s="58"/>
      <c r="G59" s="58"/>
      <c r="H59" s="58"/>
      <c r="I59" s="58"/>
      <c r="J59" s="58"/>
      <c r="K59" s="18">
        <v>7375504.21</v>
      </c>
      <c r="M59" s="23"/>
      <c r="N59" s="23"/>
    </row>
    <row r="60" spans="1:14" ht="27.75" customHeight="1" outlineLevel="1" x14ac:dyDescent="0.2">
      <c r="A60" s="30"/>
      <c r="B60" s="37" t="s">
        <v>145</v>
      </c>
      <c r="C60" s="21" t="s">
        <v>69</v>
      </c>
      <c r="D60" s="21" t="s">
        <v>146</v>
      </c>
      <c r="E60" s="58"/>
      <c r="F60" s="58"/>
      <c r="G60" s="58"/>
      <c r="H60" s="58"/>
      <c r="I60" s="58"/>
      <c r="J60" s="58"/>
      <c r="K60" s="18">
        <v>8979562.1199999992</v>
      </c>
      <c r="M60" s="23"/>
      <c r="N60" s="23"/>
    </row>
    <row r="61" spans="1:14" ht="27.75" customHeight="1" outlineLevel="1" x14ac:dyDescent="0.2">
      <c r="A61" s="30"/>
      <c r="B61" s="37" t="s">
        <v>147</v>
      </c>
      <c r="C61" s="21" t="s">
        <v>69</v>
      </c>
      <c r="D61" s="21" t="s">
        <v>148</v>
      </c>
      <c r="E61" s="58"/>
      <c r="F61" s="58"/>
      <c r="G61" s="58"/>
      <c r="H61" s="58"/>
      <c r="I61" s="58"/>
      <c r="J61" s="58"/>
      <c r="K61" s="18">
        <v>4223277.1399999997</v>
      </c>
      <c r="M61" s="23"/>
      <c r="N61" s="23"/>
    </row>
    <row r="62" spans="1:14" ht="27.75" customHeight="1" outlineLevel="1" x14ac:dyDescent="0.2">
      <c r="A62" s="30"/>
      <c r="B62" s="37" t="s">
        <v>269</v>
      </c>
      <c r="C62" s="21" t="s">
        <v>69</v>
      </c>
      <c r="D62" s="21" t="s">
        <v>270</v>
      </c>
      <c r="E62" s="58"/>
      <c r="F62" s="58"/>
      <c r="G62" s="58"/>
      <c r="H62" s="58"/>
      <c r="I62" s="58"/>
      <c r="J62" s="58"/>
      <c r="K62" s="18">
        <v>868010.24</v>
      </c>
      <c r="M62" s="23"/>
      <c r="N62" s="23"/>
    </row>
    <row r="63" spans="1:14" ht="27.75" customHeight="1" outlineLevel="1" x14ac:dyDescent="0.2">
      <c r="A63" s="30"/>
      <c r="B63" s="37" t="s">
        <v>240</v>
      </c>
      <c r="C63" s="21" t="s">
        <v>69</v>
      </c>
      <c r="D63" s="21" t="s">
        <v>241</v>
      </c>
      <c r="E63" s="58"/>
      <c r="F63" s="58"/>
      <c r="G63" s="58"/>
      <c r="H63" s="58"/>
      <c r="I63" s="58"/>
      <c r="J63" s="58"/>
      <c r="K63" s="18">
        <v>2178678.4700000002</v>
      </c>
      <c r="M63" s="23"/>
      <c r="N63" s="23"/>
    </row>
    <row r="64" spans="1:14" ht="28.5" customHeight="1" outlineLevel="1" x14ac:dyDescent="0.2">
      <c r="A64" s="30"/>
      <c r="B64" s="37" t="s">
        <v>243</v>
      </c>
      <c r="C64" s="21" t="s">
        <v>69</v>
      </c>
      <c r="D64" s="21" t="s">
        <v>242</v>
      </c>
      <c r="E64" s="58"/>
      <c r="F64" s="58"/>
      <c r="G64" s="58"/>
      <c r="H64" s="58"/>
      <c r="I64" s="58"/>
      <c r="J64" s="58"/>
      <c r="K64" s="18">
        <v>62863.78</v>
      </c>
      <c r="M64" s="23"/>
      <c r="N64" s="23"/>
    </row>
    <row r="65" spans="1:14" ht="43.5" customHeight="1" outlineLevel="1" x14ac:dyDescent="0.2">
      <c r="A65" s="28" t="s">
        <v>265</v>
      </c>
      <c r="B65" s="48" t="s">
        <v>275</v>
      </c>
      <c r="C65" s="21"/>
      <c r="D65" s="38" t="s">
        <v>272</v>
      </c>
      <c r="E65" s="62"/>
      <c r="F65" s="62"/>
      <c r="G65" s="62"/>
      <c r="H65" s="62"/>
      <c r="I65" s="62"/>
      <c r="J65" s="62"/>
      <c r="K65" s="29">
        <f>K66+K67+K68</f>
        <v>3094153.87</v>
      </c>
      <c r="M65" s="23"/>
      <c r="N65" s="23"/>
    </row>
    <row r="66" spans="1:14" ht="28.5" customHeight="1" outlineLevel="1" x14ac:dyDescent="0.2">
      <c r="A66" s="30"/>
      <c r="B66" s="37" t="s">
        <v>273</v>
      </c>
      <c r="C66" s="21" t="s">
        <v>69</v>
      </c>
      <c r="D66" s="21" t="s">
        <v>274</v>
      </c>
      <c r="E66" s="58"/>
      <c r="F66" s="58"/>
      <c r="G66" s="58"/>
      <c r="H66" s="58"/>
      <c r="I66" s="58"/>
      <c r="J66" s="58"/>
      <c r="K66" s="18">
        <v>2808653.87</v>
      </c>
      <c r="M66" s="23"/>
      <c r="N66" s="23"/>
    </row>
    <row r="67" spans="1:14" ht="28.5" customHeight="1" outlineLevel="1" x14ac:dyDescent="0.2">
      <c r="A67" s="30"/>
      <c r="B67" s="37" t="s">
        <v>428</v>
      </c>
      <c r="C67" s="21" t="s">
        <v>69</v>
      </c>
      <c r="D67" s="21" t="s">
        <v>427</v>
      </c>
      <c r="E67" s="58"/>
      <c r="F67" s="58"/>
      <c r="G67" s="58"/>
      <c r="H67" s="58"/>
      <c r="I67" s="58"/>
      <c r="J67" s="58"/>
      <c r="K67" s="18">
        <v>20400</v>
      </c>
      <c r="M67" s="23"/>
      <c r="N67" s="23"/>
    </row>
    <row r="68" spans="1:14" ht="28.5" customHeight="1" outlineLevel="1" x14ac:dyDescent="0.2">
      <c r="A68" s="30"/>
      <c r="B68" s="37" t="s">
        <v>377</v>
      </c>
      <c r="C68" s="21" t="s">
        <v>69</v>
      </c>
      <c r="D68" s="21" t="s">
        <v>429</v>
      </c>
      <c r="E68" s="58"/>
      <c r="F68" s="58"/>
      <c r="G68" s="58"/>
      <c r="H68" s="58"/>
      <c r="I68" s="58"/>
      <c r="J68" s="58"/>
      <c r="K68" s="18">
        <v>265100</v>
      </c>
      <c r="M68" s="23"/>
      <c r="N68" s="23"/>
    </row>
    <row r="69" spans="1:14" ht="31.5" customHeight="1" outlineLevel="1" x14ac:dyDescent="0.2">
      <c r="A69" s="28" t="s">
        <v>271</v>
      </c>
      <c r="B69" s="48" t="s">
        <v>150</v>
      </c>
      <c r="C69" s="38"/>
      <c r="D69" s="38" t="s">
        <v>149</v>
      </c>
      <c r="E69" s="62"/>
      <c r="F69" s="62"/>
      <c r="G69" s="62"/>
      <c r="H69" s="62"/>
      <c r="I69" s="62"/>
      <c r="J69" s="62"/>
      <c r="K69" s="29">
        <f>K70+K71</f>
        <v>3779775.55</v>
      </c>
      <c r="M69" s="23"/>
      <c r="N69" s="23"/>
    </row>
    <row r="70" spans="1:14" ht="31.5" customHeight="1" outlineLevel="1" x14ac:dyDescent="0.2">
      <c r="A70" s="28"/>
      <c r="B70" s="37" t="s">
        <v>276</v>
      </c>
      <c r="C70" s="21" t="s">
        <v>67</v>
      </c>
      <c r="D70" s="21" t="s">
        <v>277</v>
      </c>
      <c r="E70" s="62"/>
      <c r="F70" s="62"/>
      <c r="G70" s="62"/>
      <c r="H70" s="62"/>
      <c r="I70" s="62"/>
      <c r="J70" s="62"/>
      <c r="K70" s="18">
        <v>2428192.62</v>
      </c>
      <c r="M70" s="23"/>
      <c r="N70" s="23"/>
    </row>
    <row r="71" spans="1:14" ht="31.5" customHeight="1" outlineLevel="1" x14ac:dyDescent="0.2">
      <c r="A71" s="28"/>
      <c r="B71" s="37" t="s">
        <v>276</v>
      </c>
      <c r="C71" s="21" t="s">
        <v>69</v>
      </c>
      <c r="D71" s="21" t="s">
        <v>277</v>
      </c>
      <c r="E71" s="62"/>
      <c r="F71" s="62"/>
      <c r="G71" s="62"/>
      <c r="H71" s="62"/>
      <c r="I71" s="62"/>
      <c r="J71" s="62"/>
      <c r="K71" s="18">
        <v>1351582.93</v>
      </c>
      <c r="M71" s="23"/>
      <c r="N71" s="23"/>
    </row>
    <row r="72" spans="1:14" ht="25.5" customHeight="1" outlineLevel="1" x14ac:dyDescent="0.2">
      <c r="A72" s="28" t="s">
        <v>434</v>
      </c>
      <c r="B72" s="48" t="s">
        <v>433</v>
      </c>
      <c r="C72" s="38"/>
      <c r="D72" s="38" t="s">
        <v>430</v>
      </c>
      <c r="E72" s="62"/>
      <c r="F72" s="62"/>
      <c r="G72" s="62"/>
      <c r="H72" s="62"/>
      <c r="I72" s="62"/>
      <c r="J72" s="62"/>
      <c r="K72" s="29">
        <f>K73</f>
        <v>9000</v>
      </c>
      <c r="M72" s="23"/>
      <c r="N72" s="23"/>
    </row>
    <row r="73" spans="1:14" ht="18.75" customHeight="1" outlineLevel="1" x14ac:dyDescent="0.2">
      <c r="A73" s="30"/>
      <c r="B73" s="37" t="s">
        <v>348</v>
      </c>
      <c r="C73" s="21" t="s">
        <v>69</v>
      </c>
      <c r="D73" s="21" t="s">
        <v>431</v>
      </c>
      <c r="E73" s="58"/>
      <c r="F73" s="58"/>
      <c r="G73" s="58"/>
      <c r="H73" s="58"/>
      <c r="I73" s="58"/>
      <c r="J73" s="58"/>
      <c r="K73" s="18">
        <v>9000</v>
      </c>
      <c r="M73" s="23"/>
      <c r="N73" s="23"/>
    </row>
    <row r="74" spans="1:14" ht="27.75" customHeight="1" outlineLevel="1" x14ac:dyDescent="0.2">
      <c r="A74" s="30" t="s">
        <v>187</v>
      </c>
      <c r="B74" s="37" t="s">
        <v>51</v>
      </c>
      <c r="C74" s="21"/>
      <c r="D74" s="21" t="s">
        <v>91</v>
      </c>
      <c r="E74" s="58"/>
      <c r="F74" s="58"/>
      <c r="G74" s="58"/>
      <c r="H74" s="58"/>
      <c r="I74" s="58"/>
      <c r="J74" s="58"/>
      <c r="K74" s="18">
        <f>K75+K77+K79</f>
        <v>12097229.800000001</v>
      </c>
      <c r="M74" s="23"/>
      <c r="N74" s="23"/>
    </row>
    <row r="75" spans="1:14" ht="27.75" customHeight="1" outlineLevel="1" x14ac:dyDescent="0.2">
      <c r="A75" s="28" t="s">
        <v>188</v>
      </c>
      <c r="B75" s="34" t="s">
        <v>92</v>
      </c>
      <c r="C75" s="38"/>
      <c r="D75" s="38" t="s">
        <v>93</v>
      </c>
      <c r="E75" s="58"/>
      <c r="F75" s="58"/>
      <c r="G75" s="58"/>
      <c r="H75" s="58"/>
      <c r="I75" s="58"/>
      <c r="J75" s="58"/>
      <c r="K75" s="29">
        <f>K76</f>
        <v>10814779.58</v>
      </c>
      <c r="M75" s="23"/>
      <c r="N75" s="23"/>
    </row>
    <row r="76" spans="1:14" ht="27.75" customHeight="1" outlineLevel="1" x14ac:dyDescent="0.2">
      <c r="A76" s="30"/>
      <c r="B76" s="37" t="s">
        <v>30</v>
      </c>
      <c r="C76" s="21" t="s">
        <v>69</v>
      </c>
      <c r="D76" s="21" t="s">
        <v>31</v>
      </c>
      <c r="E76" s="58"/>
      <c r="F76" s="58"/>
      <c r="G76" s="58"/>
      <c r="H76" s="58"/>
      <c r="I76" s="58"/>
      <c r="J76" s="58"/>
      <c r="K76" s="18">
        <v>10814779.58</v>
      </c>
      <c r="M76" s="23"/>
      <c r="N76" s="23"/>
    </row>
    <row r="77" spans="1:14" ht="27.75" customHeight="1" outlineLevel="1" x14ac:dyDescent="0.2">
      <c r="A77" s="30" t="s">
        <v>281</v>
      </c>
      <c r="B77" s="48" t="s">
        <v>278</v>
      </c>
      <c r="C77" s="38"/>
      <c r="D77" s="38" t="s">
        <v>279</v>
      </c>
      <c r="E77" s="58"/>
      <c r="F77" s="58"/>
      <c r="G77" s="58"/>
      <c r="H77" s="58"/>
      <c r="I77" s="58"/>
      <c r="J77" s="58"/>
      <c r="K77" s="29">
        <f>K78</f>
        <v>50411.6</v>
      </c>
      <c r="M77" s="23"/>
      <c r="N77" s="23"/>
    </row>
    <row r="78" spans="1:14" ht="27.75" customHeight="1" outlineLevel="1" x14ac:dyDescent="0.2">
      <c r="A78" s="30"/>
      <c r="B78" s="37" t="s">
        <v>435</v>
      </c>
      <c r="C78" s="21" t="s">
        <v>280</v>
      </c>
      <c r="D78" s="21" t="s">
        <v>426</v>
      </c>
      <c r="E78" s="58"/>
      <c r="F78" s="58"/>
      <c r="G78" s="58"/>
      <c r="H78" s="58"/>
      <c r="I78" s="58"/>
      <c r="J78" s="58"/>
      <c r="K78" s="18">
        <v>50411.6</v>
      </c>
      <c r="M78" s="23"/>
      <c r="N78" s="23"/>
    </row>
    <row r="79" spans="1:14" ht="27.75" customHeight="1" outlineLevel="1" x14ac:dyDescent="0.2">
      <c r="A79" s="30" t="s">
        <v>282</v>
      </c>
      <c r="B79" s="48" t="s">
        <v>151</v>
      </c>
      <c r="C79" s="38"/>
      <c r="D79" s="38" t="s">
        <v>283</v>
      </c>
      <c r="E79" s="58"/>
      <c r="F79" s="58"/>
      <c r="G79" s="58"/>
      <c r="H79" s="58"/>
      <c r="I79" s="58"/>
      <c r="J79" s="58"/>
      <c r="K79" s="29">
        <f>K80</f>
        <v>1232038.6200000001</v>
      </c>
      <c r="M79" s="23"/>
      <c r="N79" s="23"/>
    </row>
    <row r="80" spans="1:14" ht="27.75" customHeight="1" outlineLevel="1" x14ac:dyDescent="0.2">
      <c r="A80" s="30"/>
      <c r="B80" s="37" t="s">
        <v>276</v>
      </c>
      <c r="C80" s="21" t="s">
        <v>69</v>
      </c>
      <c r="D80" s="21" t="s">
        <v>284</v>
      </c>
      <c r="E80" s="58"/>
      <c r="F80" s="58"/>
      <c r="G80" s="58"/>
      <c r="H80" s="58"/>
      <c r="I80" s="58"/>
      <c r="J80" s="58"/>
      <c r="K80" s="18">
        <v>1232038.6200000001</v>
      </c>
      <c r="M80" s="23"/>
      <c r="N80" s="23"/>
    </row>
    <row r="81" spans="1:14" ht="27.75" customHeight="1" outlineLevel="1" x14ac:dyDescent="0.2">
      <c r="A81" s="30" t="s">
        <v>86</v>
      </c>
      <c r="B81" s="37" t="s">
        <v>38</v>
      </c>
      <c r="C81" s="21"/>
      <c r="D81" s="21" t="s">
        <v>39</v>
      </c>
      <c r="E81" s="58"/>
      <c r="F81" s="58"/>
      <c r="G81" s="58"/>
      <c r="H81" s="58"/>
      <c r="I81" s="58"/>
      <c r="J81" s="58"/>
      <c r="K81" s="18">
        <f>K82+K84+K92+K90</f>
        <v>10652747.379999999</v>
      </c>
      <c r="M81" s="23"/>
      <c r="N81" s="23"/>
    </row>
    <row r="82" spans="1:14" ht="27.75" customHeight="1" outlineLevel="1" x14ac:dyDescent="0.2">
      <c r="A82" s="28" t="s">
        <v>266</v>
      </c>
      <c r="B82" s="34" t="s">
        <v>94</v>
      </c>
      <c r="C82" s="38"/>
      <c r="D82" s="38" t="s">
        <v>95</v>
      </c>
      <c r="E82" s="58"/>
      <c r="F82" s="58"/>
      <c r="G82" s="58"/>
      <c r="H82" s="58"/>
      <c r="I82" s="58"/>
      <c r="J82" s="58"/>
      <c r="K82" s="29">
        <f>K83</f>
        <v>9486680</v>
      </c>
      <c r="M82" s="23"/>
      <c r="N82" s="23"/>
    </row>
    <row r="83" spans="1:14" ht="27.75" customHeight="1" outlineLevel="1" x14ac:dyDescent="0.2">
      <c r="A83" s="30"/>
      <c r="B83" s="37" t="s">
        <v>40</v>
      </c>
      <c r="C83" s="21" t="s">
        <v>69</v>
      </c>
      <c r="D83" s="21" t="s">
        <v>41</v>
      </c>
      <c r="E83" s="58"/>
      <c r="F83" s="58"/>
      <c r="G83" s="58"/>
      <c r="H83" s="58"/>
      <c r="I83" s="58"/>
      <c r="J83" s="58"/>
      <c r="K83" s="18">
        <v>9486680</v>
      </c>
      <c r="M83" s="23"/>
      <c r="N83" s="23"/>
    </row>
    <row r="84" spans="1:14" ht="27.75" customHeight="1" outlineLevel="1" x14ac:dyDescent="0.2">
      <c r="A84" s="28" t="s">
        <v>267</v>
      </c>
      <c r="B84" s="48" t="s">
        <v>152</v>
      </c>
      <c r="C84" s="38"/>
      <c r="D84" s="38" t="s">
        <v>153</v>
      </c>
      <c r="E84" s="61"/>
      <c r="F84" s="61"/>
      <c r="G84" s="61"/>
      <c r="H84" s="61"/>
      <c r="I84" s="61"/>
      <c r="J84" s="61"/>
      <c r="K84" s="29">
        <f>K89+K88+K85+K86+K87</f>
        <v>1095494.3400000001</v>
      </c>
      <c r="M84" s="23"/>
      <c r="N84" s="23"/>
    </row>
    <row r="85" spans="1:14" ht="27.75" customHeight="1" outlineLevel="1" x14ac:dyDescent="0.2">
      <c r="A85" s="28"/>
      <c r="B85" s="37" t="s">
        <v>273</v>
      </c>
      <c r="C85" s="21" t="s">
        <v>69</v>
      </c>
      <c r="D85" s="21" t="s">
        <v>287</v>
      </c>
      <c r="E85" s="63"/>
      <c r="F85" s="63"/>
      <c r="G85" s="63"/>
      <c r="H85" s="63"/>
      <c r="I85" s="63"/>
      <c r="J85" s="63"/>
      <c r="K85" s="18">
        <v>142230.25</v>
      </c>
      <c r="M85" s="23"/>
      <c r="N85" s="23"/>
    </row>
    <row r="86" spans="1:14" ht="27.75" customHeight="1" outlineLevel="1" x14ac:dyDescent="0.2">
      <c r="A86" s="28"/>
      <c r="B86" s="37" t="s">
        <v>286</v>
      </c>
      <c r="C86" s="21" t="s">
        <v>69</v>
      </c>
      <c r="D86" s="21" t="s">
        <v>288</v>
      </c>
      <c r="E86" s="63"/>
      <c r="F86" s="63"/>
      <c r="G86" s="63"/>
      <c r="H86" s="63"/>
      <c r="I86" s="63"/>
      <c r="J86" s="63"/>
      <c r="K86" s="18">
        <v>224962</v>
      </c>
      <c r="M86" s="23"/>
      <c r="N86" s="23"/>
    </row>
    <row r="87" spans="1:14" ht="27.75" customHeight="1" outlineLevel="1" x14ac:dyDescent="0.2">
      <c r="A87" s="28"/>
      <c r="B87" s="37" t="s">
        <v>428</v>
      </c>
      <c r="C87" s="21" t="s">
        <v>69</v>
      </c>
      <c r="D87" s="21" t="s">
        <v>285</v>
      </c>
      <c r="E87" s="61"/>
      <c r="F87" s="61"/>
      <c r="G87" s="61"/>
      <c r="H87" s="61"/>
      <c r="I87" s="61"/>
      <c r="J87" s="61"/>
      <c r="K87" s="18">
        <v>494855.81</v>
      </c>
      <c r="M87" s="23"/>
      <c r="N87" s="23"/>
    </row>
    <row r="88" spans="1:14" ht="27.75" customHeight="1" outlineLevel="1" x14ac:dyDescent="0.2">
      <c r="A88" s="28"/>
      <c r="B88" s="37" t="s">
        <v>238</v>
      </c>
      <c r="C88" s="21" t="s">
        <v>69</v>
      </c>
      <c r="D88" s="21" t="s">
        <v>239</v>
      </c>
      <c r="E88" s="63"/>
      <c r="F88" s="63"/>
      <c r="G88" s="63"/>
      <c r="H88" s="63"/>
      <c r="I88" s="63"/>
      <c r="J88" s="63"/>
      <c r="K88" s="18">
        <v>226442.89</v>
      </c>
      <c r="M88" s="23"/>
      <c r="N88" s="23"/>
    </row>
    <row r="89" spans="1:14" ht="27.75" customHeight="1" outlineLevel="1" x14ac:dyDescent="0.2">
      <c r="A89" s="30"/>
      <c r="B89" s="37" t="s">
        <v>154</v>
      </c>
      <c r="C89" s="21" t="s">
        <v>69</v>
      </c>
      <c r="D89" s="21" t="s">
        <v>155</v>
      </c>
      <c r="E89" s="63"/>
      <c r="F89" s="63"/>
      <c r="G89" s="63"/>
      <c r="H89" s="63"/>
      <c r="I89" s="63"/>
      <c r="J89" s="63"/>
      <c r="K89" s="18">
        <v>7003.39</v>
      </c>
      <c r="M89" s="23"/>
      <c r="N89" s="23"/>
    </row>
    <row r="90" spans="1:14" ht="27.75" customHeight="1" outlineLevel="1" x14ac:dyDescent="0.2">
      <c r="A90" s="28" t="s">
        <v>447</v>
      </c>
      <c r="B90" s="48" t="s">
        <v>151</v>
      </c>
      <c r="C90" s="38"/>
      <c r="D90" s="38" t="s">
        <v>448</v>
      </c>
      <c r="E90" s="61"/>
      <c r="F90" s="61"/>
      <c r="G90" s="61"/>
      <c r="H90" s="61"/>
      <c r="I90" s="61"/>
      <c r="J90" s="61"/>
      <c r="K90" s="29">
        <f>K91</f>
        <v>7317.2</v>
      </c>
      <c r="M90" s="23"/>
      <c r="N90" s="23"/>
    </row>
    <row r="91" spans="1:14" ht="31.5" customHeight="1" outlineLevel="1" x14ac:dyDescent="0.2">
      <c r="A91" s="30"/>
      <c r="B91" s="37" t="s">
        <v>341</v>
      </c>
      <c r="C91" s="21" t="s">
        <v>69</v>
      </c>
      <c r="D91" s="21" t="s">
        <v>449</v>
      </c>
      <c r="E91" s="63"/>
      <c r="F91" s="63"/>
      <c r="G91" s="63"/>
      <c r="H91" s="63"/>
      <c r="I91" s="63"/>
      <c r="J91" s="63"/>
      <c r="K91" s="18">
        <v>7317.2</v>
      </c>
      <c r="M91" s="23"/>
      <c r="N91" s="23"/>
    </row>
    <row r="92" spans="1:14" ht="27.75" customHeight="1" outlineLevel="1" x14ac:dyDescent="0.2">
      <c r="A92" s="28" t="s">
        <v>289</v>
      </c>
      <c r="B92" s="48" t="s">
        <v>290</v>
      </c>
      <c r="C92" s="38"/>
      <c r="D92" s="38" t="s">
        <v>291</v>
      </c>
      <c r="E92" s="63"/>
      <c r="F92" s="63"/>
      <c r="G92" s="63"/>
      <c r="H92" s="63"/>
      <c r="I92" s="63"/>
      <c r="J92" s="63"/>
      <c r="K92" s="29">
        <f>K93</f>
        <v>63255.839999999997</v>
      </c>
      <c r="M92" s="23"/>
      <c r="N92" s="23"/>
    </row>
    <row r="93" spans="1:14" ht="27.75" customHeight="1" outlineLevel="1" x14ac:dyDescent="0.2">
      <c r="A93" s="30"/>
      <c r="B93" s="37" t="s">
        <v>292</v>
      </c>
      <c r="C93" s="21" t="s">
        <v>69</v>
      </c>
      <c r="D93" s="21" t="s">
        <v>293</v>
      </c>
      <c r="E93" s="63"/>
      <c r="F93" s="63"/>
      <c r="G93" s="63"/>
      <c r="H93" s="63"/>
      <c r="I93" s="63"/>
      <c r="J93" s="63"/>
      <c r="K93" s="18">
        <v>63255.839999999997</v>
      </c>
      <c r="M93" s="23"/>
      <c r="N93" s="23"/>
    </row>
    <row r="94" spans="1:14" ht="27.75" customHeight="1" outlineLevel="1" x14ac:dyDescent="0.2">
      <c r="A94" s="30" t="s">
        <v>264</v>
      </c>
      <c r="B94" s="37" t="s">
        <v>294</v>
      </c>
      <c r="C94" s="21"/>
      <c r="D94" s="21" t="s">
        <v>295</v>
      </c>
      <c r="E94" s="63"/>
      <c r="F94" s="63"/>
      <c r="G94" s="63"/>
      <c r="H94" s="63"/>
      <c r="I94" s="63"/>
      <c r="J94" s="63"/>
      <c r="K94" s="18">
        <f>K95</f>
        <v>79384.2</v>
      </c>
      <c r="M94" s="23"/>
      <c r="N94" s="23"/>
    </row>
    <row r="95" spans="1:14" ht="40.5" customHeight="1" outlineLevel="1" x14ac:dyDescent="0.2">
      <c r="A95" s="28" t="s">
        <v>268</v>
      </c>
      <c r="B95" s="48" t="s">
        <v>296</v>
      </c>
      <c r="C95" s="38"/>
      <c r="D95" s="38" t="s">
        <v>297</v>
      </c>
      <c r="E95" s="63"/>
      <c r="F95" s="63"/>
      <c r="G95" s="63"/>
      <c r="H95" s="63"/>
      <c r="I95" s="63"/>
      <c r="J95" s="63"/>
      <c r="K95" s="29">
        <f>K96</f>
        <v>79384.2</v>
      </c>
      <c r="M95" s="23"/>
      <c r="N95" s="23"/>
    </row>
    <row r="96" spans="1:14" ht="27.75" customHeight="1" outlineLevel="1" x14ac:dyDescent="0.2">
      <c r="A96" s="30"/>
      <c r="B96" s="37" t="s">
        <v>298</v>
      </c>
      <c r="C96" s="21" t="s">
        <v>69</v>
      </c>
      <c r="D96" s="21" t="s">
        <v>299</v>
      </c>
      <c r="E96" s="63"/>
      <c r="F96" s="63"/>
      <c r="G96" s="63"/>
      <c r="H96" s="63"/>
      <c r="I96" s="63"/>
      <c r="J96" s="63"/>
      <c r="K96" s="18">
        <v>79384.2</v>
      </c>
      <c r="M96" s="23"/>
      <c r="N96" s="23"/>
    </row>
    <row r="97" spans="1:14" ht="27.75" customHeight="1" outlineLevel="1" x14ac:dyDescent="0.2">
      <c r="A97" s="30" t="s">
        <v>300</v>
      </c>
      <c r="B97" s="37" t="s">
        <v>305</v>
      </c>
      <c r="C97" s="21"/>
      <c r="D97" s="21" t="s">
        <v>306</v>
      </c>
      <c r="E97" s="63"/>
      <c r="F97" s="63"/>
      <c r="G97" s="63"/>
      <c r="H97" s="63"/>
      <c r="I97" s="63"/>
      <c r="J97" s="63"/>
      <c r="K97" s="18">
        <f>K98</f>
        <v>275850</v>
      </c>
      <c r="M97" s="23"/>
      <c r="N97" s="23"/>
    </row>
    <row r="98" spans="1:14" ht="42.75" customHeight="1" outlineLevel="1" x14ac:dyDescent="0.2">
      <c r="A98" s="28" t="s">
        <v>301</v>
      </c>
      <c r="B98" s="48" t="s">
        <v>307</v>
      </c>
      <c r="C98" s="38"/>
      <c r="D98" s="38" t="s">
        <v>308</v>
      </c>
      <c r="E98" s="63"/>
      <c r="F98" s="63"/>
      <c r="G98" s="63"/>
      <c r="H98" s="63"/>
      <c r="I98" s="63"/>
      <c r="J98" s="63"/>
      <c r="K98" s="29">
        <f>K99</f>
        <v>275850</v>
      </c>
      <c r="M98" s="23"/>
      <c r="N98" s="23"/>
    </row>
    <row r="99" spans="1:14" ht="27.75" customHeight="1" outlineLevel="1" x14ac:dyDescent="0.2">
      <c r="A99" s="30"/>
      <c r="B99" s="22" t="s">
        <v>309</v>
      </c>
      <c r="C99" s="21" t="s">
        <v>69</v>
      </c>
      <c r="D99" s="21" t="s">
        <v>310</v>
      </c>
      <c r="E99" s="63"/>
      <c r="F99" s="63"/>
      <c r="G99" s="63"/>
      <c r="H99" s="63"/>
      <c r="I99" s="63"/>
      <c r="J99" s="63"/>
      <c r="K99" s="18">
        <v>275850</v>
      </c>
      <c r="M99" s="23"/>
      <c r="N99" s="23"/>
    </row>
    <row r="100" spans="1:14" ht="34.5" customHeight="1" x14ac:dyDescent="0.2">
      <c r="A100" s="30" t="s">
        <v>302</v>
      </c>
      <c r="B100" s="37" t="s">
        <v>57</v>
      </c>
      <c r="C100" s="21"/>
      <c r="D100" s="21" t="s">
        <v>58</v>
      </c>
      <c r="E100" s="39"/>
      <c r="F100" s="39"/>
      <c r="G100" s="39"/>
      <c r="H100" s="39"/>
      <c r="I100" s="39"/>
      <c r="J100" s="39"/>
      <c r="K100" s="18">
        <f>K101+K104</f>
        <v>13268013.6</v>
      </c>
      <c r="M100" s="23"/>
      <c r="N100" s="23"/>
    </row>
    <row r="101" spans="1:14" ht="33.75" customHeight="1" x14ac:dyDescent="0.2">
      <c r="A101" s="28" t="s">
        <v>303</v>
      </c>
      <c r="B101" s="48" t="s">
        <v>96</v>
      </c>
      <c r="C101" s="38"/>
      <c r="D101" s="38" t="s">
        <v>156</v>
      </c>
      <c r="E101" s="39"/>
      <c r="F101" s="39"/>
      <c r="G101" s="39"/>
      <c r="H101" s="39"/>
      <c r="I101" s="39"/>
      <c r="J101" s="39"/>
      <c r="K101" s="29">
        <f>K102+K103</f>
        <v>11882013.6</v>
      </c>
      <c r="M101" s="23"/>
      <c r="N101" s="23"/>
    </row>
    <row r="102" spans="1:14" ht="25.5" x14ac:dyDescent="0.2">
      <c r="A102" s="40"/>
      <c r="B102" s="37" t="s">
        <v>1</v>
      </c>
      <c r="C102" s="21" t="s">
        <v>67</v>
      </c>
      <c r="D102" s="21" t="s">
        <v>44</v>
      </c>
      <c r="E102" s="39"/>
      <c r="F102" s="39"/>
      <c r="G102" s="39"/>
      <c r="H102" s="39"/>
      <c r="I102" s="39"/>
      <c r="J102" s="39"/>
      <c r="K102" s="18">
        <v>1926670</v>
      </c>
      <c r="M102" s="23"/>
      <c r="N102" s="23"/>
    </row>
    <row r="103" spans="1:14" ht="25.5" x14ac:dyDescent="0.2">
      <c r="A103" s="40"/>
      <c r="B103" s="37" t="s">
        <v>8</v>
      </c>
      <c r="C103" s="21" t="s">
        <v>69</v>
      </c>
      <c r="D103" s="21" t="s">
        <v>45</v>
      </c>
      <c r="E103" s="39"/>
      <c r="F103" s="39"/>
      <c r="G103" s="39"/>
      <c r="H103" s="39"/>
      <c r="I103" s="39"/>
      <c r="J103" s="39"/>
      <c r="K103" s="18">
        <v>9955343.5999999996</v>
      </c>
      <c r="M103" s="23"/>
      <c r="N103" s="23"/>
    </row>
    <row r="104" spans="1:14" x14ac:dyDescent="0.2">
      <c r="A104" s="28" t="s">
        <v>304</v>
      </c>
      <c r="B104" s="48" t="s">
        <v>118</v>
      </c>
      <c r="C104" s="38"/>
      <c r="D104" s="38" t="s">
        <v>120</v>
      </c>
      <c r="E104" s="39"/>
      <c r="F104" s="39"/>
      <c r="G104" s="39"/>
      <c r="H104" s="39"/>
      <c r="I104" s="39"/>
      <c r="J104" s="39"/>
      <c r="K104" s="29">
        <f>K105</f>
        <v>1386000</v>
      </c>
      <c r="M104" s="23"/>
      <c r="N104" s="23"/>
    </row>
    <row r="105" spans="1:14" ht="25.5" x14ac:dyDescent="0.2">
      <c r="A105" s="40"/>
      <c r="B105" s="37" t="s">
        <v>119</v>
      </c>
      <c r="C105" s="21" t="s">
        <v>69</v>
      </c>
      <c r="D105" s="21" t="s">
        <v>66</v>
      </c>
      <c r="E105" s="39"/>
      <c r="F105" s="39"/>
      <c r="G105" s="39"/>
      <c r="H105" s="39"/>
      <c r="I105" s="39"/>
      <c r="J105" s="39"/>
      <c r="K105" s="18">
        <v>1386000</v>
      </c>
      <c r="M105" s="23"/>
      <c r="N105" s="23"/>
    </row>
    <row r="106" spans="1:14" ht="35.85" customHeight="1" outlineLevel="1" x14ac:dyDescent="0.2">
      <c r="A106" s="26" t="s">
        <v>189</v>
      </c>
      <c r="B106" s="33" t="s">
        <v>157</v>
      </c>
      <c r="C106" s="57"/>
      <c r="D106" s="57" t="s">
        <v>13</v>
      </c>
      <c r="E106" s="58"/>
      <c r="F106" s="58"/>
      <c r="G106" s="58"/>
      <c r="H106" s="58"/>
      <c r="I106" s="58"/>
      <c r="J106" s="58"/>
      <c r="K106" s="32">
        <f>K107+K117+K134+K150+K147</f>
        <v>374800518.60999995</v>
      </c>
      <c r="M106" s="23"/>
      <c r="N106" s="23"/>
    </row>
    <row r="107" spans="1:14" ht="24" customHeight="1" outlineLevel="1" x14ac:dyDescent="0.2">
      <c r="A107" s="30" t="s">
        <v>87</v>
      </c>
      <c r="B107" s="35" t="s">
        <v>14</v>
      </c>
      <c r="C107" s="21"/>
      <c r="D107" s="21" t="s">
        <v>15</v>
      </c>
      <c r="E107" s="58"/>
      <c r="F107" s="58"/>
      <c r="G107" s="58"/>
      <c r="H107" s="58"/>
      <c r="I107" s="58"/>
      <c r="J107" s="58"/>
      <c r="K107" s="18">
        <f>K108+K111+K113+K115</f>
        <v>86765007.969999999</v>
      </c>
      <c r="M107" s="23"/>
      <c r="N107" s="23"/>
    </row>
    <row r="108" spans="1:14" ht="30.75" customHeight="1" outlineLevel="1" x14ac:dyDescent="0.2">
      <c r="A108" s="28" t="s">
        <v>311</v>
      </c>
      <c r="B108" s="34" t="s">
        <v>98</v>
      </c>
      <c r="C108" s="38"/>
      <c r="D108" s="38" t="s">
        <v>99</v>
      </c>
      <c r="E108" s="58"/>
      <c r="F108" s="58"/>
      <c r="G108" s="58"/>
      <c r="H108" s="58"/>
      <c r="I108" s="58"/>
      <c r="J108" s="58"/>
      <c r="K108" s="29">
        <f>K110+K109</f>
        <v>82911569.609999999</v>
      </c>
      <c r="M108" s="23"/>
      <c r="N108" s="23"/>
    </row>
    <row r="109" spans="1:14" ht="35.85" customHeight="1" outlineLevel="1" x14ac:dyDescent="0.2">
      <c r="A109" s="36"/>
      <c r="B109" s="35" t="s">
        <v>17</v>
      </c>
      <c r="C109" s="21" t="s">
        <v>68</v>
      </c>
      <c r="D109" s="21" t="s">
        <v>18</v>
      </c>
      <c r="E109" s="58"/>
      <c r="F109" s="58"/>
      <c r="G109" s="58"/>
      <c r="H109" s="58"/>
      <c r="I109" s="58"/>
      <c r="J109" s="58"/>
      <c r="K109" s="18">
        <v>35575383.609999999</v>
      </c>
      <c r="M109" s="23"/>
      <c r="N109" s="23"/>
    </row>
    <row r="110" spans="1:14" ht="45.75" customHeight="1" outlineLevel="1" x14ac:dyDescent="0.2">
      <c r="A110" s="36"/>
      <c r="B110" s="35" t="s">
        <v>2</v>
      </c>
      <c r="C110" s="21" t="s">
        <v>68</v>
      </c>
      <c r="D110" s="21" t="s">
        <v>16</v>
      </c>
      <c r="E110" s="58"/>
      <c r="F110" s="58"/>
      <c r="G110" s="58"/>
      <c r="H110" s="58"/>
      <c r="I110" s="58"/>
      <c r="J110" s="58"/>
      <c r="K110" s="18">
        <v>47336186</v>
      </c>
      <c r="M110" s="23"/>
      <c r="N110" s="23"/>
    </row>
    <row r="111" spans="1:14" ht="30" customHeight="1" outlineLevel="1" x14ac:dyDescent="0.2">
      <c r="A111" s="28" t="s">
        <v>312</v>
      </c>
      <c r="B111" s="34" t="s">
        <v>100</v>
      </c>
      <c r="C111" s="38"/>
      <c r="D111" s="38" t="s">
        <v>101</v>
      </c>
      <c r="E111" s="58"/>
      <c r="F111" s="58"/>
      <c r="G111" s="58"/>
      <c r="H111" s="58"/>
      <c r="I111" s="58"/>
      <c r="J111" s="58"/>
      <c r="K111" s="29">
        <f>K112</f>
        <v>1725030</v>
      </c>
      <c r="M111" s="23"/>
      <c r="N111" s="23"/>
    </row>
    <row r="112" spans="1:14" ht="24" customHeight="1" outlineLevel="1" x14ac:dyDescent="0.2">
      <c r="A112" s="36"/>
      <c r="B112" s="35" t="s">
        <v>56</v>
      </c>
      <c r="C112" s="21" t="s">
        <v>68</v>
      </c>
      <c r="D112" s="21" t="s">
        <v>20</v>
      </c>
      <c r="E112" s="58"/>
      <c r="F112" s="58"/>
      <c r="G112" s="58"/>
      <c r="H112" s="58"/>
      <c r="I112" s="58"/>
      <c r="J112" s="58"/>
      <c r="K112" s="18">
        <v>1725030</v>
      </c>
      <c r="M112" s="23"/>
      <c r="N112" s="23"/>
    </row>
    <row r="113" spans="1:14" ht="29.25" customHeight="1" outlineLevel="1" x14ac:dyDescent="0.2">
      <c r="A113" s="41" t="s">
        <v>313</v>
      </c>
      <c r="B113" s="34" t="s">
        <v>159</v>
      </c>
      <c r="C113" s="38"/>
      <c r="D113" s="38" t="s">
        <v>158</v>
      </c>
      <c r="E113" s="62"/>
      <c r="F113" s="62"/>
      <c r="G113" s="62"/>
      <c r="H113" s="62"/>
      <c r="I113" s="62"/>
      <c r="J113" s="62"/>
      <c r="K113" s="29">
        <f>K114</f>
        <v>1567650.66</v>
      </c>
      <c r="M113" s="23"/>
      <c r="N113" s="23"/>
    </row>
    <row r="114" spans="1:14" ht="29.25" customHeight="1" outlineLevel="1" x14ac:dyDescent="0.2">
      <c r="A114" s="41"/>
      <c r="B114" s="37" t="s">
        <v>323</v>
      </c>
      <c r="C114" s="21" t="s">
        <v>68</v>
      </c>
      <c r="D114" s="21" t="s">
        <v>324</v>
      </c>
      <c r="E114" s="62"/>
      <c r="F114" s="62"/>
      <c r="G114" s="62"/>
      <c r="H114" s="62"/>
      <c r="I114" s="62"/>
      <c r="J114" s="62"/>
      <c r="K114" s="29">
        <v>1567650.66</v>
      </c>
      <c r="M114" s="23"/>
      <c r="N114" s="23"/>
    </row>
    <row r="115" spans="1:14" ht="34.5" customHeight="1" outlineLevel="1" x14ac:dyDescent="0.2">
      <c r="A115" s="41" t="s">
        <v>314</v>
      </c>
      <c r="B115" s="34" t="s">
        <v>325</v>
      </c>
      <c r="C115" s="38"/>
      <c r="D115" s="38" t="s">
        <v>326</v>
      </c>
      <c r="E115" s="58"/>
      <c r="F115" s="58"/>
      <c r="G115" s="58"/>
      <c r="H115" s="58"/>
      <c r="I115" s="58"/>
      <c r="J115" s="58"/>
      <c r="K115" s="29">
        <f>K116</f>
        <v>560757.69999999995</v>
      </c>
      <c r="M115" s="23"/>
      <c r="N115" s="23"/>
    </row>
    <row r="116" spans="1:14" ht="26.25" customHeight="1" outlineLevel="1" x14ac:dyDescent="0.2">
      <c r="A116" s="36"/>
      <c r="B116" s="35" t="s">
        <v>292</v>
      </c>
      <c r="C116" s="21" t="s">
        <v>68</v>
      </c>
      <c r="D116" s="21" t="s">
        <v>327</v>
      </c>
      <c r="E116" s="58"/>
      <c r="F116" s="58"/>
      <c r="G116" s="58"/>
      <c r="H116" s="58"/>
      <c r="I116" s="58"/>
      <c r="J116" s="58"/>
      <c r="K116" s="18">
        <v>560757.69999999995</v>
      </c>
      <c r="M116" s="23"/>
      <c r="N116" s="23"/>
    </row>
    <row r="117" spans="1:14" ht="18.75" customHeight="1" outlineLevel="1" x14ac:dyDescent="0.2">
      <c r="A117" s="30" t="s">
        <v>315</v>
      </c>
      <c r="B117" s="35" t="s">
        <v>21</v>
      </c>
      <c r="C117" s="21"/>
      <c r="D117" s="21" t="s">
        <v>102</v>
      </c>
      <c r="E117" s="58"/>
      <c r="F117" s="58"/>
      <c r="G117" s="58"/>
      <c r="H117" s="58"/>
      <c r="I117" s="58"/>
      <c r="J117" s="58"/>
      <c r="K117" s="18">
        <f>K118+K122+K126+K132+K130</f>
        <v>249050891.19999999</v>
      </c>
      <c r="M117" s="23"/>
      <c r="N117" s="23"/>
    </row>
    <row r="118" spans="1:14" ht="35.85" customHeight="1" outlineLevel="1" x14ac:dyDescent="0.2">
      <c r="A118" s="28" t="s">
        <v>316</v>
      </c>
      <c r="B118" s="34" t="s">
        <v>103</v>
      </c>
      <c r="C118" s="38"/>
      <c r="D118" s="38" t="s">
        <v>104</v>
      </c>
      <c r="E118" s="58"/>
      <c r="F118" s="58"/>
      <c r="G118" s="58"/>
      <c r="H118" s="58"/>
      <c r="I118" s="58"/>
      <c r="J118" s="58"/>
      <c r="K118" s="29">
        <f>K120+K121+K119</f>
        <v>218398794.99000001</v>
      </c>
      <c r="M118" s="23"/>
      <c r="N118" s="23"/>
    </row>
    <row r="119" spans="1:14" ht="42" customHeight="1" outlineLevel="1" x14ac:dyDescent="0.2">
      <c r="A119" s="28"/>
      <c r="B119" s="35" t="s">
        <v>233</v>
      </c>
      <c r="C119" s="21" t="s">
        <v>68</v>
      </c>
      <c r="D119" s="21" t="s">
        <v>234</v>
      </c>
      <c r="E119" s="58"/>
      <c r="F119" s="58"/>
      <c r="G119" s="58"/>
      <c r="H119" s="58"/>
      <c r="I119" s="58"/>
      <c r="J119" s="58"/>
      <c r="K119" s="18">
        <v>16848000</v>
      </c>
      <c r="M119" s="23"/>
      <c r="N119" s="23"/>
    </row>
    <row r="120" spans="1:14" ht="35.85" customHeight="1" outlineLevel="1" x14ac:dyDescent="0.2">
      <c r="A120" s="36"/>
      <c r="B120" s="35" t="s">
        <v>22</v>
      </c>
      <c r="C120" s="21" t="s">
        <v>68</v>
      </c>
      <c r="D120" s="21" t="s">
        <v>23</v>
      </c>
      <c r="E120" s="58"/>
      <c r="F120" s="58"/>
      <c r="G120" s="58"/>
      <c r="H120" s="58"/>
      <c r="I120" s="58"/>
      <c r="J120" s="58"/>
      <c r="K120" s="18">
        <v>66128337.990000002</v>
      </c>
      <c r="M120" s="68"/>
      <c r="N120" s="23"/>
    </row>
    <row r="121" spans="1:14" ht="50.25" customHeight="1" outlineLevel="1" x14ac:dyDescent="0.2">
      <c r="A121" s="36"/>
      <c r="B121" s="35" t="s">
        <v>105</v>
      </c>
      <c r="C121" s="21" t="s">
        <v>68</v>
      </c>
      <c r="D121" s="21" t="s">
        <v>24</v>
      </c>
      <c r="E121" s="58"/>
      <c r="F121" s="58"/>
      <c r="G121" s="58"/>
      <c r="H121" s="58"/>
      <c r="I121" s="58"/>
      <c r="J121" s="58"/>
      <c r="K121" s="18">
        <v>135422457</v>
      </c>
      <c r="M121" s="23"/>
      <c r="N121" s="23"/>
    </row>
    <row r="122" spans="1:14" ht="33.75" customHeight="1" outlineLevel="1" x14ac:dyDescent="0.2">
      <c r="A122" s="28" t="s">
        <v>317</v>
      </c>
      <c r="B122" s="34" t="s">
        <v>106</v>
      </c>
      <c r="C122" s="38"/>
      <c r="D122" s="38" t="s">
        <v>107</v>
      </c>
      <c r="E122" s="58"/>
      <c r="F122" s="58"/>
      <c r="G122" s="58"/>
      <c r="H122" s="58"/>
      <c r="I122" s="58"/>
      <c r="J122" s="58"/>
      <c r="K122" s="29">
        <f>K123+K125+K124</f>
        <v>20249750</v>
      </c>
      <c r="M122" s="23"/>
      <c r="N122" s="23"/>
    </row>
    <row r="123" spans="1:14" ht="23.85" customHeight="1" outlineLevel="1" x14ac:dyDescent="0.2">
      <c r="A123" s="36"/>
      <c r="B123" s="35" t="s">
        <v>19</v>
      </c>
      <c r="C123" s="21" t="s">
        <v>68</v>
      </c>
      <c r="D123" s="21" t="s">
        <v>52</v>
      </c>
      <c r="E123" s="58"/>
      <c r="F123" s="58"/>
      <c r="G123" s="58"/>
      <c r="H123" s="58"/>
      <c r="I123" s="58"/>
      <c r="J123" s="58"/>
      <c r="K123" s="18">
        <v>311300</v>
      </c>
      <c r="M123" s="23"/>
      <c r="N123" s="23"/>
    </row>
    <row r="124" spans="1:14" ht="35.25" customHeight="1" outlineLevel="1" x14ac:dyDescent="0.2">
      <c r="A124" s="36"/>
      <c r="B124" s="37" t="s">
        <v>328</v>
      </c>
      <c r="C124" s="21" t="s">
        <v>68</v>
      </c>
      <c r="D124" s="21" t="s">
        <v>329</v>
      </c>
      <c r="E124" s="58"/>
      <c r="F124" s="58"/>
      <c r="G124" s="58"/>
      <c r="H124" s="58"/>
      <c r="I124" s="58"/>
      <c r="J124" s="58"/>
      <c r="K124" s="18">
        <v>8526350</v>
      </c>
      <c r="M124" s="23"/>
      <c r="N124" s="23"/>
    </row>
    <row r="125" spans="1:14" ht="56.25" customHeight="1" outlineLevel="1" x14ac:dyDescent="0.2">
      <c r="A125" s="36"/>
      <c r="B125" s="35" t="s">
        <v>235</v>
      </c>
      <c r="C125" s="21" t="s">
        <v>68</v>
      </c>
      <c r="D125" s="21" t="s">
        <v>422</v>
      </c>
      <c r="E125" s="58"/>
      <c r="F125" s="58"/>
      <c r="G125" s="58"/>
      <c r="H125" s="58"/>
      <c r="I125" s="58"/>
      <c r="J125" s="58"/>
      <c r="K125" s="18">
        <v>11412100</v>
      </c>
      <c r="M125" s="23"/>
      <c r="N125" s="23"/>
    </row>
    <row r="126" spans="1:14" s="7" customFormat="1" ht="27.75" customHeight="1" outlineLevel="1" x14ac:dyDescent="0.2">
      <c r="A126" s="28" t="s">
        <v>318</v>
      </c>
      <c r="B126" s="34" t="s">
        <v>160</v>
      </c>
      <c r="C126" s="38"/>
      <c r="D126" s="38" t="s">
        <v>161</v>
      </c>
      <c r="E126" s="29" t="e">
        <f>#REF!+#REF!+#REF!+#REF!</f>
        <v>#REF!</v>
      </c>
      <c r="F126" s="58"/>
      <c r="G126" s="58"/>
      <c r="H126" s="58"/>
      <c r="I126" s="58"/>
      <c r="J126" s="58"/>
      <c r="K126" s="31">
        <f>K129+K127</f>
        <v>8183183.2899999991</v>
      </c>
      <c r="M126" s="39"/>
      <c r="N126" s="39"/>
    </row>
    <row r="127" spans="1:14" s="7" customFormat="1" ht="27.75" customHeight="1" outlineLevel="1" x14ac:dyDescent="0.2">
      <c r="A127" s="28"/>
      <c r="B127" s="37" t="s">
        <v>330</v>
      </c>
      <c r="C127" s="38" t="s">
        <v>68</v>
      </c>
      <c r="D127" s="21" t="s">
        <v>331</v>
      </c>
      <c r="E127" s="29"/>
      <c r="F127" s="58"/>
      <c r="G127" s="58"/>
      <c r="H127" s="58"/>
      <c r="I127" s="58"/>
      <c r="J127" s="58"/>
      <c r="K127" s="79">
        <v>4573377.22</v>
      </c>
      <c r="M127" s="39"/>
      <c r="N127" s="39"/>
    </row>
    <row r="128" spans="1:14" s="7" customFormat="1" ht="27" customHeight="1" outlineLevel="1" x14ac:dyDescent="0.2">
      <c r="A128" s="28" t="s">
        <v>319</v>
      </c>
      <c r="B128" s="74" t="s">
        <v>442</v>
      </c>
      <c r="C128" s="38"/>
      <c r="D128" s="73" t="s">
        <v>443</v>
      </c>
      <c r="E128" s="65"/>
      <c r="F128" s="62"/>
      <c r="G128" s="62"/>
      <c r="H128" s="62"/>
      <c r="I128" s="62"/>
      <c r="J128" s="62"/>
      <c r="K128" s="43">
        <f>K129</f>
        <v>3609806.07</v>
      </c>
      <c r="M128" s="39"/>
      <c r="N128" s="39"/>
    </row>
    <row r="129" spans="1:14" s="7" customFormat="1" ht="45.75" customHeight="1" outlineLevel="1" x14ac:dyDescent="0.2">
      <c r="A129" s="28"/>
      <c r="B129" s="22" t="s">
        <v>236</v>
      </c>
      <c r="C129" s="21" t="s">
        <v>68</v>
      </c>
      <c r="D129" s="42" t="s">
        <v>237</v>
      </c>
      <c r="E129" s="64"/>
      <c r="F129" s="58"/>
      <c r="G129" s="58"/>
      <c r="H129" s="58"/>
      <c r="I129" s="58"/>
      <c r="J129" s="58"/>
      <c r="K129" s="80">
        <v>3609806.07</v>
      </c>
      <c r="M129" s="39"/>
      <c r="N129" s="39"/>
    </row>
    <row r="130" spans="1:14" s="7" customFormat="1" ht="30" customHeight="1" outlineLevel="1" x14ac:dyDescent="0.2">
      <c r="A130" s="28" t="s">
        <v>332</v>
      </c>
      <c r="B130" s="34" t="s">
        <v>333</v>
      </c>
      <c r="C130" s="38"/>
      <c r="D130" s="38" t="s">
        <v>334</v>
      </c>
      <c r="E130" s="64"/>
      <c r="F130" s="58"/>
      <c r="G130" s="58"/>
      <c r="H130" s="58"/>
      <c r="I130" s="58"/>
      <c r="J130" s="58"/>
      <c r="K130" s="43">
        <f>K131</f>
        <v>1389162.92</v>
      </c>
      <c r="M130" s="39"/>
      <c r="N130" s="39"/>
    </row>
    <row r="131" spans="1:14" s="7" customFormat="1" ht="23.25" customHeight="1" outlineLevel="1" x14ac:dyDescent="0.2">
      <c r="A131" s="28"/>
      <c r="B131" s="35" t="s">
        <v>292</v>
      </c>
      <c r="C131" s="21" t="s">
        <v>68</v>
      </c>
      <c r="D131" s="21" t="s">
        <v>335</v>
      </c>
      <c r="E131" s="64"/>
      <c r="F131" s="58"/>
      <c r="G131" s="58"/>
      <c r="H131" s="58"/>
      <c r="I131" s="58"/>
      <c r="J131" s="58"/>
      <c r="K131" s="80">
        <v>1389162.92</v>
      </c>
      <c r="M131" s="39"/>
      <c r="N131" s="39"/>
    </row>
    <row r="132" spans="1:14" s="7" customFormat="1" ht="33" customHeight="1" outlineLevel="1" x14ac:dyDescent="0.2">
      <c r="A132" s="41" t="s">
        <v>444</v>
      </c>
      <c r="B132" s="34" t="s">
        <v>423</v>
      </c>
      <c r="C132" s="38"/>
      <c r="D132" s="38" t="s">
        <v>424</v>
      </c>
      <c r="E132" s="65"/>
      <c r="F132" s="62"/>
      <c r="G132" s="62"/>
      <c r="H132" s="62"/>
      <c r="I132" s="62"/>
      <c r="J132" s="62"/>
      <c r="K132" s="43">
        <f>K133</f>
        <v>830000</v>
      </c>
      <c r="M132" s="39"/>
      <c r="N132" s="39"/>
    </row>
    <row r="133" spans="1:14" s="7" customFormat="1" ht="33" customHeight="1" outlineLevel="1" x14ac:dyDescent="0.2">
      <c r="A133" s="36"/>
      <c r="B133" s="35" t="s">
        <v>162</v>
      </c>
      <c r="C133" s="21" t="s">
        <v>68</v>
      </c>
      <c r="D133" s="21" t="s">
        <v>425</v>
      </c>
      <c r="E133" s="64"/>
      <c r="F133" s="58"/>
      <c r="G133" s="58"/>
      <c r="H133" s="58"/>
      <c r="I133" s="58"/>
      <c r="J133" s="58"/>
      <c r="K133" s="80">
        <v>830000</v>
      </c>
      <c r="M133" s="39"/>
      <c r="N133" s="39"/>
    </row>
    <row r="134" spans="1:14" ht="35.85" customHeight="1" outlineLevel="1" x14ac:dyDescent="0.2">
      <c r="A134" s="30" t="s">
        <v>320</v>
      </c>
      <c r="B134" s="35" t="s">
        <v>25</v>
      </c>
      <c r="C134" s="21"/>
      <c r="D134" s="21" t="s">
        <v>26</v>
      </c>
      <c r="E134" s="58"/>
      <c r="F134" s="58"/>
      <c r="G134" s="58"/>
      <c r="H134" s="58"/>
      <c r="I134" s="58"/>
      <c r="J134" s="58"/>
      <c r="K134" s="18">
        <f>K135+K138+K141+K143+K145</f>
        <v>21643852.999999996</v>
      </c>
      <c r="M134" s="23"/>
      <c r="N134" s="23"/>
    </row>
    <row r="135" spans="1:14" ht="35.85" customHeight="1" outlineLevel="1" x14ac:dyDescent="0.2">
      <c r="A135" s="28" t="s">
        <v>321</v>
      </c>
      <c r="B135" s="34" t="s">
        <v>108</v>
      </c>
      <c r="C135" s="38"/>
      <c r="D135" s="38" t="s">
        <v>109</v>
      </c>
      <c r="E135" s="58"/>
      <c r="F135" s="58"/>
      <c r="G135" s="58"/>
      <c r="H135" s="58"/>
      <c r="I135" s="58"/>
      <c r="J135" s="58"/>
      <c r="K135" s="29">
        <f>K136+K137</f>
        <v>18005751.939999998</v>
      </c>
      <c r="M135" s="23"/>
      <c r="N135" s="23"/>
    </row>
    <row r="136" spans="1:14" ht="35.85" customHeight="1" outlineLevel="1" x14ac:dyDescent="0.2">
      <c r="A136" s="36"/>
      <c r="B136" s="35" t="s">
        <v>27</v>
      </c>
      <c r="C136" s="21" t="s">
        <v>68</v>
      </c>
      <c r="D136" s="21" t="s">
        <v>28</v>
      </c>
      <c r="E136" s="58"/>
      <c r="F136" s="58"/>
      <c r="G136" s="58"/>
      <c r="H136" s="58"/>
      <c r="I136" s="58"/>
      <c r="J136" s="58"/>
      <c r="K136" s="18">
        <v>17233262.789999999</v>
      </c>
      <c r="M136" s="68"/>
      <c r="N136" s="23"/>
    </row>
    <row r="137" spans="1:14" ht="23.25" customHeight="1" outlineLevel="1" x14ac:dyDescent="0.2">
      <c r="A137" s="36"/>
      <c r="B137" s="35" t="s">
        <v>445</v>
      </c>
      <c r="C137" s="21" t="s">
        <v>68</v>
      </c>
      <c r="D137" s="21" t="s">
        <v>446</v>
      </c>
      <c r="E137" s="58"/>
      <c r="F137" s="58"/>
      <c r="G137" s="58"/>
      <c r="H137" s="58"/>
      <c r="I137" s="58"/>
      <c r="J137" s="58"/>
      <c r="K137" s="18">
        <v>772489.15</v>
      </c>
      <c r="M137" s="68"/>
      <c r="N137" s="23"/>
    </row>
    <row r="138" spans="1:14" ht="35.85" customHeight="1" outlineLevel="1" x14ac:dyDescent="0.2">
      <c r="A138" s="28" t="s">
        <v>322</v>
      </c>
      <c r="B138" s="34" t="s">
        <v>110</v>
      </c>
      <c r="C138" s="38"/>
      <c r="D138" s="38" t="s">
        <v>111</v>
      </c>
      <c r="E138" s="58"/>
      <c r="F138" s="58"/>
      <c r="G138" s="58"/>
      <c r="H138" s="58"/>
      <c r="I138" s="58"/>
      <c r="J138" s="58"/>
      <c r="K138" s="29">
        <f>K140+K139</f>
        <v>3352316.06</v>
      </c>
      <c r="M138" s="23"/>
      <c r="N138" s="23"/>
    </row>
    <row r="139" spans="1:14" ht="35.85" customHeight="1" outlineLevel="1" x14ac:dyDescent="0.2">
      <c r="A139" s="28"/>
      <c r="B139" s="37" t="s">
        <v>337</v>
      </c>
      <c r="C139" s="21" t="s">
        <v>68</v>
      </c>
      <c r="D139" s="21" t="s">
        <v>338</v>
      </c>
      <c r="E139" s="58"/>
      <c r="F139" s="58"/>
      <c r="G139" s="58"/>
      <c r="H139" s="58"/>
      <c r="I139" s="58"/>
      <c r="J139" s="58"/>
      <c r="K139" s="18">
        <v>1143038.06</v>
      </c>
      <c r="M139" s="23"/>
      <c r="N139" s="23"/>
    </row>
    <row r="140" spans="1:14" ht="35.85" customHeight="1" outlineLevel="1" x14ac:dyDescent="0.2">
      <c r="A140" s="36"/>
      <c r="B140" s="35" t="s">
        <v>3</v>
      </c>
      <c r="C140" s="21" t="s">
        <v>68</v>
      </c>
      <c r="D140" s="21" t="s">
        <v>32</v>
      </c>
      <c r="E140" s="58"/>
      <c r="F140" s="58"/>
      <c r="G140" s="58"/>
      <c r="H140" s="58"/>
      <c r="I140" s="58"/>
      <c r="J140" s="58"/>
      <c r="K140" s="18">
        <v>2209278</v>
      </c>
      <c r="M140" s="23"/>
      <c r="N140" s="23"/>
    </row>
    <row r="141" spans="1:14" ht="35.85" customHeight="1" outlineLevel="1" x14ac:dyDescent="0.2">
      <c r="A141" s="41" t="s">
        <v>336</v>
      </c>
      <c r="B141" s="34" t="s">
        <v>339</v>
      </c>
      <c r="C141" s="38"/>
      <c r="D141" s="38" t="s">
        <v>340</v>
      </c>
      <c r="E141" s="58"/>
      <c r="F141" s="58"/>
      <c r="G141" s="58"/>
      <c r="H141" s="58"/>
      <c r="I141" s="58"/>
      <c r="J141" s="58"/>
      <c r="K141" s="18">
        <f>K142</f>
        <v>69065</v>
      </c>
      <c r="M141" s="23"/>
      <c r="N141" s="23"/>
    </row>
    <row r="142" spans="1:14" ht="35.85" customHeight="1" outlineLevel="1" x14ac:dyDescent="0.2">
      <c r="A142" s="36"/>
      <c r="B142" s="37" t="s">
        <v>341</v>
      </c>
      <c r="C142" s="21" t="s">
        <v>68</v>
      </c>
      <c r="D142" s="21" t="s">
        <v>342</v>
      </c>
      <c r="E142" s="58"/>
      <c r="F142" s="58"/>
      <c r="G142" s="58"/>
      <c r="H142" s="58"/>
      <c r="I142" s="58"/>
      <c r="J142" s="58"/>
      <c r="K142" s="18">
        <v>69065</v>
      </c>
      <c r="M142" s="23"/>
      <c r="N142" s="23"/>
    </row>
    <row r="143" spans="1:14" ht="35.85" customHeight="1" outlineLevel="1" x14ac:dyDescent="0.2">
      <c r="A143" s="41" t="s">
        <v>350</v>
      </c>
      <c r="B143" s="48" t="s">
        <v>343</v>
      </c>
      <c r="C143" s="38"/>
      <c r="D143" s="38" t="s">
        <v>344</v>
      </c>
      <c r="E143" s="58"/>
      <c r="F143" s="58"/>
      <c r="G143" s="58"/>
      <c r="H143" s="58"/>
      <c r="I143" s="58"/>
      <c r="J143" s="58"/>
      <c r="K143" s="18">
        <f>K144</f>
        <v>183700</v>
      </c>
      <c r="M143" s="23"/>
      <c r="N143" s="23"/>
    </row>
    <row r="144" spans="1:14" ht="35.85" customHeight="1" outlineLevel="1" x14ac:dyDescent="0.2">
      <c r="A144" s="36"/>
      <c r="B144" s="37" t="s">
        <v>345</v>
      </c>
      <c r="C144" s="21" t="s">
        <v>68</v>
      </c>
      <c r="D144" s="21" t="s">
        <v>346</v>
      </c>
      <c r="E144" s="58"/>
      <c r="F144" s="58"/>
      <c r="G144" s="58"/>
      <c r="H144" s="58"/>
      <c r="I144" s="58"/>
      <c r="J144" s="58"/>
      <c r="K144" s="18">
        <v>183700</v>
      </c>
      <c r="M144" s="23"/>
      <c r="N144" s="23"/>
    </row>
    <row r="145" spans="1:14" ht="35.85" customHeight="1" outlineLevel="1" x14ac:dyDescent="0.2">
      <c r="A145" s="41" t="s">
        <v>351</v>
      </c>
      <c r="B145" s="48" t="s">
        <v>333</v>
      </c>
      <c r="C145" s="38"/>
      <c r="D145" s="38" t="s">
        <v>347</v>
      </c>
      <c r="E145" s="58"/>
      <c r="F145" s="58"/>
      <c r="G145" s="58"/>
      <c r="H145" s="58"/>
      <c r="I145" s="58"/>
      <c r="J145" s="58"/>
      <c r="K145" s="18">
        <f>K146</f>
        <v>33020</v>
      </c>
      <c r="M145" s="23"/>
      <c r="N145" s="23"/>
    </row>
    <row r="146" spans="1:14" ht="35.85" customHeight="1" outlineLevel="1" x14ac:dyDescent="0.2">
      <c r="A146" s="36"/>
      <c r="B146" s="37" t="s">
        <v>348</v>
      </c>
      <c r="C146" s="21" t="s">
        <v>68</v>
      </c>
      <c r="D146" s="21" t="s">
        <v>349</v>
      </c>
      <c r="E146" s="58"/>
      <c r="F146" s="58"/>
      <c r="G146" s="58"/>
      <c r="H146" s="58"/>
      <c r="I146" s="58"/>
      <c r="J146" s="58"/>
      <c r="K146" s="18">
        <v>33020</v>
      </c>
      <c r="M146" s="23"/>
      <c r="N146" s="23"/>
    </row>
    <row r="147" spans="1:14" ht="35.85" customHeight="1" outlineLevel="1" x14ac:dyDescent="0.2">
      <c r="A147" s="36" t="s">
        <v>352</v>
      </c>
      <c r="B147" s="35" t="s">
        <v>353</v>
      </c>
      <c r="C147" s="21"/>
      <c r="D147" s="21" t="s">
        <v>354</v>
      </c>
      <c r="E147" s="58"/>
      <c r="F147" s="58"/>
      <c r="G147" s="58"/>
      <c r="H147" s="58"/>
      <c r="I147" s="58"/>
      <c r="J147" s="58"/>
      <c r="K147" s="18">
        <f>K148</f>
        <v>132240</v>
      </c>
      <c r="M147" s="23"/>
      <c r="N147" s="23"/>
    </row>
    <row r="148" spans="1:14" ht="35.85" customHeight="1" outlineLevel="1" x14ac:dyDescent="0.2">
      <c r="A148" s="41" t="s">
        <v>359</v>
      </c>
      <c r="B148" s="34" t="s">
        <v>278</v>
      </c>
      <c r="C148" s="38"/>
      <c r="D148" s="38" t="s">
        <v>355</v>
      </c>
      <c r="E148" s="58"/>
      <c r="F148" s="58"/>
      <c r="G148" s="58"/>
      <c r="H148" s="58"/>
      <c r="I148" s="58"/>
      <c r="J148" s="58"/>
      <c r="K148" s="18">
        <f>K149</f>
        <v>132240</v>
      </c>
      <c r="M148" s="23"/>
      <c r="N148" s="23"/>
    </row>
    <row r="149" spans="1:14" ht="35.85" customHeight="1" outlineLevel="1" x14ac:dyDescent="0.2">
      <c r="A149" s="36"/>
      <c r="B149" s="35" t="s">
        <v>356</v>
      </c>
      <c r="C149" s="21" t="s">
        <v>68</v>
      </c>
      <c r="D149" s="21" t="s">
        <v>357</v>
      </c>
      <c r="E149" s="58"/>
      <c r="F149" s="58"/>
      <c r="G149" s="58"/>
      <c r="H149" s="58"/>
      <c r="I149" s="58"/>
      <c r="J149" s="58"/>
      <c r="K149" s="18">
        <v>132240</v>
      </c>
      <c r="M149" s="23"/>
      <c r="N149" s="23"/>
    </row>
    <row r="150" spans="1:14" ht="30" customHeight="1" outlineLevel="1" x14ac:dyDescent="0.2">
      <c r="A150" s="36" t="s">
        <v>358</v>
      </c>
      <c r="B150" s="35" t="s">
        <v>53</v>
      </c>
      <c r="C150" s="21"/>
      <c r="D150" s="21" t="s">
        <v>54</v>
      </c>
      <c r="E150" s="58"/>
      <c r="F150" s="58"/>
      <c r="G150" s="58"/>
      <c r="H150" s="58"/>
      <c r="I150" s="58"/>
      <c r="J150" s="58"/>
      <c r="K150" s="18">
        <f>K151+K152+K154+K153</f>
        <v>17208526.440000001</v>
      </c>
      <c r="M150" s="23"/>
      <c r="N150" s="23"/>
    </row>
    <row r="151" spans="1:14" ht="37.5" customHeight="1" outlineLevel="1" x14ac:dyDescent="0.2">
      <c r="A151" s="36"/>
      <c r="B151" s="35" t="s">
        <v>1</v>
      </c>
      <c r="C151" s="21" t="s">
        <v>67</v>
      </c>
      <c r="D151" s="21" t="s">
        <v>34</v>
      </c>
      <c r="E151" s="58"/>
      <c r="F151" s="58"/>
      <c r="G151" s="58"/>
      <c r="H151" s="58"/>
      <c r="I151" s="58"/>
      <c r="J151" s="58"/>
      <c r="K151" s="18">
        <v>2941610</v>
      </c>
      <c r="M151" s="23"/>
      <c r="N151" s="23"/>
    </row>
    <row r="152" spans="1:14" ht="19.5" customHeight="1" outlineLevel="1" x14ac:dyDescent="0.2">
      <c r="A152" s="36"/>
      <c r="B152" s="35" t="s">
        <v>112</v>
      </c>
      <c r="C152" s="21" t="s">
        <v>68</v>
      </c>
      <c r="D152" s="21" t="s">
        <v>33</v>
      </c>
      <c r="E152" s="58"/>
      <c r="F152" s="58"/>
      <c r="G152" s="58"/>
      <c r="H152" s="58"/>
      <c r="I152" s="58"/>
      <c r="J152" s="58"/>
      <c r="K152" s="18">
        <v>10936865.029999999</v>
      </c>
      <c r="M152" s="23"/>
      <c r="N152" s="23"/>
    </row>
    <row r="153" spans="1:14" ht="19.5" customHeight="1" outlineLevel="1" x14ac:dyDescent="0.2">
      <c r="A153" s="36"/>
      <c r="B153" s="37" t="s">
        <v>360</v>
      </c>
      <c r="C153" s="21" t="s">
        <v>68</v>
      </c>
      <c r="D153" s="21" t="s">
        <v>361</v>
      </c>
      <c r="E153" s="58"/>
      <c r="F153" s="58"/>
      <c r="G153" s="58"/>
      <c r="H153" s="58"/>
      <c r="I153" s="58"/>
      <c r="J153" s="58"/>
      <c r="K153" s="18">
        <v>116465.41</v>
      </c>
      <c r="M153" s="23"/>
      <c r="N153" s="23"/>
    </row>
    <row r="154" spans="1:14" ht="46.5" customHeight="1" outlineLevel="1" x14ac:dyDescent="0.2">
      <c r="A154" s="36"/>
      <c r="B154" s="37" t="s">
        <v>113</v>
      </c>
      <c r="C154" s="21" t="s">
        <v>68</v>
      </c>
      <c r="D154" s="21" t="s">
        <v>42</v>
      </c>
      <c r="E154" s="58"/>
      <c r="F154" s="58"/>
      <c r="G154" s="58"/>
      <c r="H154" s="58"/>
      <c r="I154" s="58"/>
      <c r="J154" s="58"/>
      <c r="K154" s="18">
        <v>3213586</v>
      </c>
      <c r="M154" s="23"/>
      <c r="N154" s="23"/>
    </row>
    <row r="155" spans="1:14" ht="31.5" customHeight="1" x14ac:dyDescent="0.2">
      <c r="A155" s="26" t="s">
        <v>190</v>
      </c>
      <c r="B155" s="44" t="s">
        <v>163</v>
      </c>
      <c r="C155" s="57"/>
      <c r="D155" s="57" t="s">
        <v>46</v>
      </c>
      <c r="E155" s="39"/>
      <c r="F155" s="39"/>
      <c r="G155" s="39"/>
      <c r="H155" s="39"/>
      <c r="I155" s="39"/>
      <c r="J155" s="39"/>
      <c r="K155" s="32">
        <f>K156+K164+K161</f>
        <v>20973577.600000001</v>
      </c>
      <c r="M155" s="23"/>
      <c r="N155" s="23"/>
    </row>
    <row r="156" spans="1:14" ht="38.1" customHeight="1" outlineLevel="1" x14ac:dyDescent="0.2">
      <c r="A156" s="30" t="s">
        <v>97</v>
      </c>
      <c r="B156" s="37" t="s">
        <v>164</v>
      </c>
      <c r="C156" s="21"/>
      <c r="D156" s="21" t="s">
        <v>47</v>
      </c>
      <c r="E156" s="58"/>
      <c r="F156" s="58"/>
      <c r="G156" s="58"/>
      <c r="H156" s="58"/>
      <c r="I156" s="58"/>
      <c r="J156" s="58"/>
      <c r="K156" s="18">
        <f>K157</f>
        <v>3325080</v>
      </c>
      <c r="M156" s="23"/>
      <c r="N156" s="23"/>
    </row>
    <row r="157" spans="1:14" ht="41.25" customHeight="1" outlineLevel="1" x14ac:dyDescent="0.2">
      <c r="A157" s="28" t="s">
        <v>362</v>
      </c>
      <c r="B157" s="45" t="s">
        <v>114</v>
      </c>
      <c r="C157" s="38"/>
      <c r="D157" s="46" t="s">
        <v>115</v>
      </c>
      <c r="E157" s="58"/>
      <c r="F157" s="58"/>
      <c r="G157" s="58"/>
      <c r="H157" s="58"/>
      <c r="I157" s="58"/>
      <c r="J157" s="58"/>
      <c r="K157" s="29">
        <f>K159+K158+K160</f>
        <v>3325080</v>
      </c>
      <c r="M157" s="23"/>
      <c r="N157" s="23"/>
    </row>
    <row r="158" spans="1:14" ht="41.25" customHeight="1" outlineLevel="1" x14ac:dyDescent="0.2">
      <c r="A158" s="28"/>
      <c r="B158" s="37" t="s">
        <v>366</v>
      </c>
      <c r="C158" s="38" t="s">
        <v>67</v>
      </c>
      <c r="D158" s="47" t="s">
        <v>368</v>
      </c>
      <c r="E158" s="58"/>
      <c r="F158" s="58"/>
      <c r="G158" s="58"/>
      <c r="H158" s="58"/>
      <c r="I158" s="58"/>
      <c r="J158" s="58"/>
      <c r="K158" s="18">
        <v>581000</v>
      </c>
      <c r="M158" s="23"/>
      <c r="N158" s="23"/>
    </row>
    <row r="159" spans="1:14" ht="32.25" customHeight="1" outlineLevel="1" x14ac:dyDescent="0.2">
      <c r="A159" s="36"/>
      <c r="B159" s="37" t="s">
        <v>199</v>
      </c>
      <c r="C159" s="21" t="s">
        <v>67</v>
      </c>
      <c r="D159" s="21" t="s">
        <v>198</v>
      </c>
      <c r="E159" s="58"/>
      <c r="F159" s="58"/>
      <c r="G159" s="58"/>
      <c r="H159" s="58"/>
      <c r="I159" s="58"/>
      <c r="J159" s="58"/>
      <c r="K159" s="18">
        <v>2144080</v>
      </c>
      <c r="M159" s="23"/>
      <c r="N159" s="23"/>
    </row>
    <row r="160" spans="1:14" ht="32.25" customHeight="1" outlineLevel="1" x14ac:dyDescent="0.2">
      <c r="A160" s="36"/>
      <c r="B160" s="37" t="s">
        <v>367</v>
      </c>
      <c r="C160" s="21" t="s">
        <v>67</v>
      </c>
      <c r="D160" s="47" t="s">
        <v>369</v>
      </c>
      <c r="E160" s="58"/>
      <c r="F160" s="58"/>
      <c r="G160" s="58"/>
      <c r="H160" s="58"/>
      <c r="I160" s="58"/>
      <c r="J160" s="58"/>
      <c r="K160" s="18">
        <v>600000</v>
      </c>
      <c r="M160" s="23"/>
      <c r="N160" s="23"/>
    </row>
    <row r="161" spans="1:14" ht="43.5" customHeight="1" outlineLevel="1" x14ac:dyDescent="0.2">
      <c r="A161" s="36" t="s">
        <v>363</v>
      </c>
      <c r="B161" s="37" t="s">
        <v>207</v>
      </c>
      <c r="C161" s="21"/>
      <c r="D161" s="21" t="s">
        <v>204</v>
      </c>
      <c r="E161" s="58"/>
      <c r="F161" s="58"/>
      <c r="G161" s="58"/>
      <c r="H161" s="58"/>
      <c r="I161" s="58"/>
      <c r="J161" s="58"/>
      <c r="K161" s="18">
        <f>K162</f>
        <v>16498497.6</v>
      </c>
      <c r="M161" s="23"/>
      <c r="N161" s="23"/>
    </row>
    <row r="162" spans="1:14" ht="47.25" customHeight="1" outlineLevel="1" x14ac:dyDescent="0.2">
      <c r="A162" s="41" t="s">
        <v>364</v>
      </c>
      <c r="B162" s="48" t="s">
        <v>205</v>
      </c>
      <c r="C162" s="38"/>
      <c r="D162" s="38" t="s">
        <v>206</v>
      </c>
      <c r="E162" s="62"/>
      <c r="F162" s="62"/>
      <c r="G162" s="62"/>
      <c r="H162" s="62"/>
      <c r="I162" s="62"/>
      <c r="J162" s="62"/>
      <c r="K162" s="29">
        <f>K163</f>
        <v>16498497.6</v>
      </c>
      <c r="M162" s="23"/>
      <c r="N162" s="23"/>
    </row>
    <row r="163" spans="1:14" ht="57" customHeight="1" outlineLevel="1" x14ac:dyDescent="0.2">
      <c r="A163" s="36"/>
      <c r="B163" s="37" t="s">
        <v>180</v>
      </c>
      <c r="C163" s="21" t="s">
        <v>67</v>
      </c>
      <c r="D163" s="21" t="s">
        <v>208</v>
      </c>
      <c r="E163" s="58"/>
      <c r="F163" s="58"/>
      <c r="G163" s="58"/>
      <c r="H163" s="58"/>
      <c r="I163" s="58"/>
      <c r="J163" s="58"/>
      <c r="K163" s="18">
        <v>16498497.6</v>
      </c>
      <c r="M163" s="23"/>
      <c r="N163" s="23"/>
    </row>
    <row r="164" spans="1:14" ht="38.1" customHeight="1" outlineLevel="1" x14ac:dyDescent="0.2">
      <c r="A164" s="30" t="s">
        <v>365</v>
      </c>
      <c r="B164" s="37" t="s">
        <v>116</v>
      </c>
      <c r="C164" s="21"/>
      <c r="D164" s="21" t="s">
        <v>59</v>
      </c>
      <c r="E164" s="58"/>
      <c r="F164" s="58"/>
      <c r="G164" s="58"/>
      <c r="H164" s="58"/>
      <c r="I164" s="58"/>
      <c r="J164" s="58"/>
      <c r="K164" s="18">
        <f>K166+K165</f>
        <v>1150000</v>
      </c>
      <c r="M164" s="23"/>
      <c r="N164" s="23"/>
    </row>
    <row r="165" spans="1:14" ht="17.25" customHeight="1" outlineLevel="1" x14ac:dyDescent="0.2">
      <c r="A165" s="30"/>
      <c r="B165" s="37" t="s">
        <v>370</v>
      </c>
      <c r="C165" s="21" t="s">
        <v>67</v>
      </c>
      <c r="D165" s="21" t="s">
        <v>371</v>
      </c>
      <c r="E165" s="58"/>
      <c r="F165" s="58"/>
      <c r="G165" s="58"/>
      <c r="H165" s="58"/>
      <c r="I165" s="58"/>
      <c r="J165" s="58"/>
      <c r="K165" s="18">
        <v>300000</v>
      </c>
      <c r="M165" s="23"/>
      <c r="N165" s="23"/>
    </row>
    <row r="166" spans="1:14" ht="24" customHeight="1" outlineLevel="1" x14ac:dyDescent="0.2">
      <c r="A166" s="36"/>
      <c r="B166" s="37" t="s">
        <v>117</v>
      </c>
      <c r="C166" s="21" t="s">
        <v>67</v>
      </c>
      <c r="D166" s="21" t="s">
        <v>48</v>
      </c>
      <c r="E166" s="58"/>
      <c r="F166" s="58"/>
      <c r="G166" s="58"/>
      <c r="H166" s="58"/>
      <c r="I166" s="58"/>
      <c r="J166" s="58"/>
      <c r="K166" s="18">
        <v>850000</v>
      </c>
      <c r="M166" s="23"/>
      <c r="N166" s="23"/>
    </row>
    <row r="167" spans="1:14" ht="47.25" customHeight="1" outlineLevel="1" x14ac:dyDescent="0.2">
      <c r="A167" s="26" t="s">
        <v>191</v>
      </c>
      <c r="B167" s="49" t="s">
        <v>195</v>
      </c>
      <c r="C167" s="57"/>
      <c r="D167" s="57" t="s">
        <v>62</v>
      </c>
      <c r="E167" s="58"/>
      <c r="F167" s="58"/>
      <c r="G167" s="58"/>
      <c r="H167" s="58"/>
      <c r="I167" s="58"/>
      <c r="J167" s="58"/>
      <c r="K167" s="32">
        <f>K168</f>
        <v>3900000</v>
      </c>
      <c r="M167" s="23"/>
      <c r="N167" s="23"/>
    </row>
    <row r="168" spans="1:14" ht="45.75" customHeight="1" outlineLevel="1" x14ac:dyDescent="0.2">
      <c r="A168" s="30" t="s">
        <v>210</v>
      </c>
      <c r="B168" s="50" t="s">
        <v>63</v>
      </c>
      <c r="C168" s="21"/>
      <c r="D168" s="21" t="s">
        <v>64</v>
      </c>
      <c r="E168" s="58"/>
      <c r="F168" s="58"/>
      <c r="G168" s="58"/>
      <c r="H168" s="58"/>
      <c r="I168" s="58"/>
      <c r="J168" s="58"/>
      <c r="K168" s="18">
        <f>K169</f>
        <v>3900000</v>
      </c>
      <c r="M168" s="23"/>
      <c r="N168" s="23"/>
    </row>
    <row r="169" spans="1:14" ht="26.25" customHeight="1" outlineLevel="1" x14ac:dyDescent="0.2">
      <c r="A169" s="36"/>
      <c r="B169" s="51" t="s">
        <v>6</v>
      </c>
      <c r="C169" s="21" t="s">
        <v>67</v>
      </c>
      <c r="D169" s="21" t="s">
        <v>65</v>
      </c>
      <c r="E169" s="58"/>
      <c r="F169" s="58"/>
      <c r="G169" s="58"/>
      <c r="H169" s="58"/>
      <c r="I169" s="58"/>
      <c r="J169" s="58"/>
      <c r="K169" s="18">
        <v>3900000</v>
      </c>
      <c r="M169" s="23"/>
      <c r="N169" s="23"/>
    </row>
    <row r="170" spans="1:14" ht="26.25" customHeight="1" outlineLevel="1" x14ac:dyDescent="0.2">
      <c r="A170" s="52" t="s">
        <v>192</v>
      </c>
      <c r="B170" s="53" t="s">
        <v>165</v>
      </c>
      <c r="C170" s="57"/>
      <c r="D170" s="57" t="s">
        <v>166</v>
      </c>
      <c r="E170" s="60"/>
      <c r="F170" s="60"/>
      <c r="G170" s="60"/>
      <c r="H170" s="60"/>
      <c r="I170" s="60"/>
      <c r="J170" s="60"/>
      <c r="K170" s="32">
        <f>K171</f>
        <v>24901510</v>
      </c>
      <c r="M170" s="23"/>
      <c r="N170" s="23"/>
    </row>
    <row r="171" spans="1:14" ht="26.25" customHeight="1" outlineLevel="1" x14ac:dyDescent="0.2">
      <c r="A171" s="41" t="s">
        <v>211</v>
      </c>
      <c r="B171" s="54" t="s">
        <v>172</v>
      </c>
      <c r="C171" s="38"/>
      <c r="D171" s="38" t="s">
        <v>171</v>
      </c>
      <c r="E171" s="62"/>
      <c r="F171" s="62"/>
      <c r="G171" s="62"/>
      <c r="H171" s="62"/>
      <c r="I171" s="62"/>
      <c r="J171" s="62"/>
      <c r="K171" s="29">
        <f>K172+K175+K174+K176+K177+K178+K179+K180+K182+K173+K181</f>
        <v>24901510</v>
      </c>
      <c r="M171" s="23"/>
      <c r="N171" s="23"/>
    </row>
    <row r="172" spans="1:14" ht="26.25" customHeight="1" outlineLevel="1" x14ac:dyDescent="0.2">
      <c r="A172" s="36"/>
      <c r="B172" s="51" t="s">
        <v>167</v>
      </c>
      <c r="C172" s="21" t="s">
        <v>67</v>
      </c>
      <c r="D172" s="21" t="s">
        <v>168</v>
      </c>
      <c r="E172" s="58"/>
      <c r="F172" s="58"/>
      <c r="G172" s="58"/>
      <c r="H172" s="58"/>
      <c r="I172" s="58"/>
      <c r="J172" s="58"/>
      <c r="K172" s="18">
        <v>1518700</v>
      </c>
      <c r="M172" s="23"/>
      <c r="N172" s="23"/>
    </row>
    <row r="173" spans="1:14" ht="26.25" customHeight="1" outlineLevel="1" x14ac:dyDescent="0.2">
      <c r="A173" s="36"/>
      <c r="B173" s="51" t="s">
        <v>417</v>
      </c>
      <c r="C173" s="21" t="s">
        <v>67</v>
      </c>
      <c r="D173" s="21" t="s">
        <v>418</v>
      </c>
      <c r="E173" s="58"/>
      <c r="F173" s="58"/>
      <c r="G173" s="58"/>
      <c r="H173" s="58"/>
      <c r="I173" s="58"/>
      <c r="J173" s="58"/>
      <c r="K173" s="18">
        <v>129400</v>
      </c>
      <c r="M173" s="23"/>
      <c r="N173" s="23"/>
    </row>
    <row r="174" spans="1:14" ht="26.25" customHeight="1" outlineLevel="1" x14ac:dyDescent="0.2">
      <c r="A174" s="36"/>
      <c r="B174" s="37" t="s">
        <v>372</v>
      </c>
      <c r="C174" s="21" t="s">
        <v>67</v>
      </c>
      <c r="D174" s="21" t="s">
        <v>379</v>
      </c>
      <c r="E174" s="58"/>
      <c r="F174" s="58"/>
      <c r="G174" s="58"/>
      <c r="H174" s="58"/>
      <c r="I174" s="58"/>
      <c r="J174" s="58"/>
      <c r="K174" s="18">
        <v>25000</v>
      </c>
      <c r="M174" s="23"/>
      <c r="N174" s="23"/>
    </row>
    <row r="175" spans="1:14" ht="26.25" customHeight="1" outlineLevel="1" x14ac:dyDescent="0.2">
      <c r="A175" s="36"/>
      <c r="B175" s="51" t="s">
        <v>169</v>
      </c>
      <c r="C175" s="21" t="s">
        <v>67</v>
      </c>
      <c r="D175" s="21" t="s">
        <v>170</v>
      </c>
      <c r="E175" s="58"/>
      <c r="F175" s="58"/>
      <c r="G175" s="58"/>
      <c r="H175" s="58"/>
      <c r="I175" s="58"/>
      <c r="J175" s="58"/>
      <c r="K175" s="18">
        <v>3848800</v>
      </c>
      <c r="M175" s="23"/>
      <c r="N175" s="23"/>
    </row>
    <row r="176" spans="1:14" ht="26.25" customHeight="1" outlineLevel="1" x14ac:dyDescent="0.2">
      <c r="A176" s="36"/>
      <c r="B176" s="37" t="s">
        <v>373</v>
      </c>
      <c r="C176" s="21" t="s">
        <v>67</v>
      </c>
      <c r="D176" s="21" t="s">
        <v>380</v>
      </c>
      <c r="E176" s="58"/>
      <c r="F176" s="58"/>
      <c r="G176" s="58"/>
      <c r="H176" s="58"/>
      <c r="I176" s="58"/>
      <c r="J176" s="58"/>
      <c r="K176" s="18">
        <v>85700</v>
      </c>
      <c r="M176" s="23"/>
      <c r="N176" s="23"/>
    </row>
    <row r="177" spans="1:14" ht="26.25" customHeight="1" outlineLevel="1" x14ac:dyDescent="0.2">
      <c r="A177" s="36"/>
      <c r="B177" s="37" t="s">
        <v>374</v>
      </c>
      <c r="C177" s="21" t="s">
        <v>67</v>
      </c>
      <c r="D177" s="21" t="s">
        <v>381</v>
      </c>
      <c r="E177" s="58"/>
      <c r="F177" s="58"/>
      <c r="G177" s="58"/>
      <c r="H177" s="58"/>
      <c r="I177" s="58"/>
      <c r="J177" s="58"/>
      <c r="K177" s="18">
        <v>326926.27</v>
      </c>
      <c r="M177" s="23"/>
      <c r="N177" s="23"/>
    </row>
    <row r="178" spans="1:14" ht="26.25" customHeight="1" outlineLevel="1" x14ac:dyDescent="0.2">
      <c r="A178" s="36"/>
      <c r="B178" s="37" t="s">
        <v>375</v>
      </c>
      <c r="C178" s="21" t="s">
        <v>67</v>
      </c>
      <c r="D178" s="21" t="s">
        <v>382</v>
      </c>
      <c r="E178" s="58"/>
      <c r="F178" s="58"/>
      <c r="G178" s="58"/>
      <c r="H178" s="58"/>
      <c r="I178" s="58"/>
      <c r="J178" s="58"/>
      <c r="K178" s="18">
        <v>8350393.7300000004</v>
      </c>
      <c r="M178" s="23"/>
      <c r="N178" s="23"/>
    </row>
    <row r="179" spans="1:14" ht="26.25" customHeight="1" outlineLevel="1" x14ac:dyDescent="0.2">
      <c r="A179" s="36"/>
      <c r="B179" s="37" t="s">
        <v>376</v>
      </c>
      <c r="C179" s="21" t="s">
        <v>67</v>
      </c>
      <c r="D179" s="21" t="s">
        <v>383</v>
      </c>
      <c r="E179" s="58"/>
      <c r="F179" s="58"/>
      <c r="G179" s="58"/>
      <c r="H179" s="58"/>
      <c r="I179" s="58"/>
      <c r="J179" s="58"/>
      <c r="K179" s="18">
        <v>50000</v>
      </c>
      <c r="M179" s="23"/>
      <c r="N179" s="23"/>
    </row>
    <row r="180" spans="1:14" ht="26.25" customHeight="1" outlineLevel="1" x14ac:dyDescent="0.2">
      <c r="A180" s="36"/>
      <c r="B180" s="37" t="s">
        <v>377</v>
      </c>
      <c r="C180" s="21" t="s">
        <v>67</v>
      </c>
      <c r="D180" s="21" t="s">
        <v>384</v>
      </c>
      <c r="E180" s="58"/>
      <c r="F180" s="58"/>
      <c r="G180" s="58"/>
      <c r="H180" s="58"/>
      <c r="I180" s="58"/>
      <c r="J180" s="58"/>
      <c r="K180" s="18">
        <v>4484900</v>
      </c>
      <c r="M180" s="23"/>
      <c r="N180" s="23"/>
    </row>
    <row r="181" spans="1:14" ht="30" customHeight="1" outlineLevel="1" x14ac:dyDescent="0.2">
      <c r="A181" s="36"/>
      <c r="B181" s="37" t="s">
        <v>419</v>
      </c>
      <c r="C181" s="21" t="s">
        <v>67</v>
      </c>
      <c r="D181" s="21" t="s">
        <v>420</v>
      </c>
      <c r="E181" s="58"/>
      <c r="F181" s="58"/>
      <c r="G181" s="58"/>
      <c r="H181" s="58"/>
      <c r="I181" s="58"/>
      <c r="J181" s="58"/>
      <c r="K181" s="18">
        <v>6000000</v>
      </c>
      <c r="M181" s="23"/>
      <c r="N181" s="23"/>
    </row>
    <row r="182" spans="1:14" ht="26.25" customHeight="1" outlineLevel="1" x14ac:dyDescent="0.2">
      <c r="A182" s="36"/>
      <c r="B182" s="37" t="s">
        <v>378</v>
      </c>
      <c r="C182" s="21" t="s">
        <v>67</v>
      </c>
      <c r="D182" s="21" t="s">
        <v>421</v>
      </c>
      <c r="E182" s="58"/>
      <c r="F182" s="58"/>
      <c r="G182" s="58"/>
      <c r="H182" s="58"/>
      <c r="I182" s="58"/>
      <c r="J182" s="58"/>
      <c r="K182" s="18">
        <v>81690</v>
      </c>
      <c r="M182" s="23"/>
      <c r="N182" s="23"/>
    </row>
    <row r="183" spans="1:14" ht="39.75" customHeight="1" outlineLevel="1" x14ac:dyDescent="0.2">
      <c r="A183" s="52" t="s">
        <v>193</v>
      </c>
      <c r="B183" s="53" t="s">
        <v>173</v>
      </c>
      <c r="C183" s="57"/>
      <c r="D183" s="57" t="s">
        <v>174</v>
      </c>
      <c r="E183" s="60"/>
      <c r="F183" s="60"/>
      <c r="G183" s="60"/>
      <c r="H183" s="60"/>
      <c r="I183" s="60"/>
      <c r="J183" s="60"/>
      <c r="K183" s="32">
        <f>K184</f>
        <v>2700634.5</v>
      </c>
      <c r="M183" s="23"/>
      <c r="N183" s="23"/>
    </row>
    <row r="184" spans="1:14" ht="31.5" customHeight="1" outlineLevel="1" x14ac:dyDescent="0.2">
      <c r="A184" s="41" t="s">
        <v>212</v>
      </c>
      <c r="B184" s="54" t="s">
        <v>85</v>
      </c>
      <c r="C184" s="38"/>
      <c r="D184" s="38" t="s">
        <v>175</v>
      </c>
      <c r="E184" s="62"/>
      <c r="F184" s="62"/>
      <c r="G184" s="62"/>
      <c r="H184" s="62"/>
      <c r="I184" s="62"/>
      <c r="J184" s="62"/>
      <c r="K184" s="29">
        <f>K185</f>
        <v>2700634.5</v>
      </c>
      <c r="M184" s="23"/>
      <c r="N184" s="23"/>
    </row>
    <row r="185" spans="1:14" ht="39" customHeight="1" outlineLevel="1" x14ac:dyDescent="0.2">
      <c r="A185" s="36"/>
      <c r="B185" s="22" t="s">
        <v>385</v>
      </c>
      <c r="C185" s="21" t="s">
        <v>67</v>
      </c>
      <c r="D185" s="21" t="s">
        <v>386</v>
      </c>
      <c r="E185" s="58"/>
      <c r="F185" s="58"/>
      <c r="G185" s="58"/>
      <c r="H185" s="58"/>
      <c r="I185" s="58"/>
      <c r="J185" s="58"/>
      <c r="K185" s="18">
        <v>2700634.5</v>
      </c>
      <c r="M185" s="23"/>
      <c r="N185" s="23"/>
    </row>
    <row r="186" spans="1:14" ht="32.25" customHeight="1" outlineLevel="1" x14ac:dyDescent="0.2">
      <c r="A186" s="52" t="s">
        <v>387</v>
      </c>
      <c r="B186" s="53" t="s">
        <v>176</v>
      </c>
      <c r="C186" s="57"/>
      <c r="D186" s="57" t="s">
        <v>177</v>
      </c>
      <c r="E186" s="60"/>
      <c r="F186" s="60"/>
      <c r="G186" s="60"/>
      <c r="H186" s="60"/>
      <c r="I186" s="60"/>
      <c r="J186" s="60"/>
      <c r="K186" s="32">
        <f>K187</f>
        <v>16751288.01</v>
      </c>
      <c r="M186" s="23"/>
      <c r="N186" s="23"/>
    </row>
    <row r="187" spans="1:14" ht="26.25" customHeight="1" outlineLevel="1" x14ac:dyDescent="0.2">
      <c r="A187" s="28" t="s">
        <v>388</v>
      </c>
      <c r="B187" s="54" t="s">
        <v>179</v>
      </c>
      <c r="C187" s="38"/>
      <c r="D187" s="38" t="s">
        <v>178</v>
      </c>
      <c r="E187" s="62"/>
      <c r="F187" s="62"/>
      <c r="G187" s="62"/>
      <c r="H187" s="62"/>
      <c r="I187" s="62"/>
      <c r="J187" s="62"/>
      <c r="K187" s="29">
        <f>K189+K190+K192+K188</f>
        <v>16751288.01</v>
      </c>
      <c r="M187" s="23"/>
      <c r="N187" s="23"/>
    </row>
    <row r="188" spans="1:14" ht="26.25" customHeight="1" outlineLevel="1" x14ac:dyDescent="0.2">
      <c r="A188" s="41"/>
      <c r="B188" s="37" t="s">
        <v>389</v>
      </c>
      <c r="C188" s="21" t="s">
        <v>67</v>
      </c>
      <c r="D188" s="21" t="s">
        <v>390</v>
      </c>
      <c r="E188" s="62"/>
      <c r="F188" s="62"/>
      <c r="G188" s="62"/>
      <c r="H188" s="62"/>
      <c r="I188" s="62"/>
      <c r="J188" s="62"/>
      <c r="K188" s="18">
        <v>2614999.9900000002</v>
      </c>
      <c r="M188" s="23"/>
      <c r="N188" s="23"/>
    </row>
    <row r="189" spans="1:14" ht="26.25" customHeight="1" outlineLevel="1" x14ac:dyDescent="0.2">
      <c r="A189" s="36"/>
      <c r="B189" s="51" t="s">
        <v>227</v>
      </c>
      <c r="C189" s="21" t="s">
        <v>67</v>
      </c>
      <c r="D189" s="21" t="s">
        <v>228</v>
      </c>
      <c r="E189" s="58"/>
      <c r="F189" s="58"/>
      <c r="G189" s="58"/>
      <c r="H189" s="58"/>
      <c r="I189" s="58"/>
      <c r="J189" s="58"/>
      <c r="K189" s="18">
        <v>6781476.8799999999</v>
      </c>
      <c r="M189" s="23"/>
      <c r="N189" s="23"/>
    </row>
    <row r="190" spans="1:14" ht="26.25" customHeight="1" outlineLevel="1" x14ac:dyDescent="0.2">
      <c r="A190" s="36"/>
      <c r="B190" s="51" t="s">
        <v>229</v>
      </c>
      <c r="C190" s="21" t="s">
        <v>67</v>
      </c>
      <c r="D190" s="21" t="s">
        <v>230</v>
      </c>
      <c r="E190" s="58"/>
      <c r="F190" s="58"/>
      <c r="G190" s="58"/>
      <c r="H190" s="58"/>
      <c r="I190" s="58"/>
      <c r="J190" s="58"/>
      <c r="K190" s="18">
        <v>209736.4</v>
      </c>
      <c r="M190" s="23"/>
      <c r="N190" s="23"/>
    </row>
    <row r="191" spans="1:14" ht="26.25" customHeight="1" outlineLevel="1" x14ac:dyDescent="0.2">
      <c r="A191" s="28" t="s">
        <v>439</v>
      </c>
      <c r="B191" s="72" t="s">
        <v>440</v>
      </c>
      <c r="C191" s="38"/>
      <c r="D191" s="38" t="s">
        <v>441</v>
      </c>
      <c r="E191" s="62"/>
      <c r="F191" s="62"/>
      <c r="G191" s="62"/>
      <c r="H191" s="62"/>
      <c r="I191" s="62"/>
      <c r="J191" s="62"/>
      <c r="K191" s="29">
        <f>K192</f>
        <v>7145074.7400000002</v>
      </c>
      <c r="M191" s="23"/>
      <c r="N191" s="23"/>
    </row>
    <row r="192" spans="1:14" ht="61.5" customHeight="1" outlineLevel="1" x14ac:dyDescent="0.2">
      <c r="A192" s="36"/>
      <c r="B192" s="51" t="s">
        <v>231</v>
      </c>
      <c r="C192" s="21" t="s">
        <v>67</v>
      </c>
      <c r="D192" s="21" t="s">
        <v>232</v>
      </c>
      <c r="E192" s="58"/>
      <c r="F192" s="58"/>
      <c r="G192" s="58"/>
      <c r="H192" s="58"/>
      <c r="I192" s="58"/>
      <c r="J192" s="58"/>
      <c r="K192" s="18">
        <v>7145074.7400000002</v>
      </c>
      <c r="L192" s="20"/>
      <c r="M192" s="23"/>
      <c r="N192" s="23"/>
    </row>
    <row r="193" spans="1:14" ht="26.25" customHeight="1" outlineLevel="1" x14ac:dyDescent="0.2">
      <c r="A193" s="52" t="s">
        <v>395</v>
      </c>
      <c r="B193" s="53" t="s">
        <v>407</v>
      </c>
      <c r="C193" s="57"/>
      <c r="D193" s="57" t="s">
        <v>408</v>
      </c>
      <c r="E193" s="60"/>
      <c r="F193" s="60"/>
      <c r="G193" s="60"/>
      <c r="H193" s="60"/>
      <c r="I193" s="60"/>
      <c r="J193" s="60"/>
      <c r="K193" s="32">
        <f>K194</f>
        <v>70000</v>
      </c>
      <c r="M193" s="23"/>
      <c r="N193" s="23"/>
    </row>
    <row r="194" spans="1:14" ht="26.25" customHeight="1" outlineLevel="1" x14ac:dyDescent="0.2">
      <c r="A194" s="36" t="s">
        <v>398</v>
      </c>
      <c r="B194" s="51" t="s">
        <v>409</v>
      </c>
      <c r="C194" s="21"/>
      <c r="D194" s="21" t="s">
        <v>411</v>
      </c>
      <c r="E194" s="58"/>
      <c r="F194" s="58"/>
      <c r="G194" s="58"/>
      <c r="H194" s="58"/>
      <c r="I194" s="58"/>
      <c r="J194" s="58"/>
      <c r="K194" s="18">
        <f>K195</f>
        <v>70000</v>
      </c>
      <c r="M194" s="23"/>
      <c r="N194" s="23"/>
    </row>
    <row r="195" spans="1:14" ht="42" customHeight="1" outlineLevel="1" x14ac:dyDescent="0.2">
      <c r="A195" s="36"/>
      <c r="B195" s="54" t="s">
        <v>410</v>
      </c>
      <c r="C195" s="38"/>
      <c r="D195" s="38" t="s">
        <v>412</v>
      </c>
      <c r="E195" s="62"/>
      <c r="F195" s="62"/>
      <c r="G195" s="62"/>
      <c r="H195" s="62"/>
      <c r="I195" s="62"/>
      <c r="J195" s="62"/>
      <c r="K195" s="29">
        <f>K196</f>
        <v>70000</v>
      </c>
      <c r="M195" s="23"/>
      <c r="N195" s="23"/>
    </row>
    <row r="196" spans="1:14" ht="26.25" customHeight="1" outlineLevel="1" x14ac:dyDescent="0.2">
      <c r="A196" s="36"/>
      <c r="B196" s="51" t="s">
        <v>413</v>
      </c>
      <c r="C196" s="21" t="s">
        <v>67</v>
      </c>
      <c r="D196" s="21" t="s">
        <v>414</v>
      </c>
      <c r="E196" s="58"/>
      <c r="F196" s="58"/>
      <c r="G196" s="58"/>
      <c r="H196" s="58"/>
      <c r="I196" s="58"/>
      <c r="J196" s="58"/>
      <c r="K196" s="18">
        <v>70000</v>
      </c>
      <c r="M196" s="23"/>
      <c r="N196" s="23"/>
    </row>
    <row r="197" spans="1:14" ht="33" customHeight="1" outlineLevel="1" x14ac:dyDescent="0.2">
      <c r="A197" s="52" t="s">
        <v>405</v>
      </c>
      <c r="B197" s="53" t="s">
        <v>396</v>
      </c>
      <c r="C197" s="57"/>
      <c r="D197" s="57" t="s">
        <v>397</v>
      </c>
      <c r="E197" s="60"/>
      <c r="F197" s="60"/>
      <c r="G197" s="60"/>
      <c r="H197" s="60"/>
      <c r="I197" s="60"/>
      <c r="J197" s="60"/>
      <c r="K197" s="32">
        <f>K198</f>
        <v>5000</v>
      </c>
      <c r="M197" s="23"/>
      <c r="N197" s="23"/>
    </row>
    <row r="198" spans="1:14" ht="42" customHeight="1" outlineLevel="1" x14ac:dyDescent="0.2">
      <c r="A198" s="36" t="s">
        <v>406</v>
      </c>
      <c r="B198" s="54" t="s">
        <v>399</v>
      </c>
      <c r="C198" s="21" t="s">
        <v>67</v>
      </c>
      <c r="D198" s="21" t="s">
        <v>400</v>
      </c>
      <c r="E198" s="58"/>
      <c r="F198" s="58"/>
      <c r="G198" s="58"/>
      <c r="H198" s="58"/>
      <c r="I198" s="58"/>
      <c r="J198" s="58"/>
      <c r="K198" s="18">
        <f>K199</f>
        <v>5000</v>
      </c>
      <c r="M198" s="23"/>
      <c r="N198" s="23"/>
    </row>
    <row r="199" spans="1:14" ht="22.5" customHeight="1" outlineLevel="1" x14ac:dyDescent="0.2">
      <c r="A199" s="36"/>
      <c r="B199" s="51" t="s">
        <v>401</v>
      </c>
      <c r="C199" s="21" t="s">
        <v>67</v>
      </c>
      <c r="D199" s="21" t="s">
        <v>402</v>
      </c>
      <c r="E199" s="58"/>
      <c r="F199" s="58"/>
      <c r="G199" s="58"/>
      <c r="H199" s="58"/>
      <c r="I199" s="58"/>
      <c r="J199" s="58"/>
      <c r="K199" s="18">
        <v>5000</v>
      </c>
      <c r="M199" s="23"/>
      <c r="N199" s="23"/>
    </row>
    <row r="200" spans="1:14" s="6" customFormat="1" ht="15.75" x14ac:dyDescent="0.25">
      <c r="A200" s="55"/>
      <c r="B200" s="66" t="s">
        <v>5</v>
      </c>
      <c r="C200" s="67"/>
      <c r="D200" s="67"/>
      <c r="E200" s="60">
        <v>346106.24</v>
      </c>
      <c r="F200" s="60">
        <v>0</v>
      </c>
      <c r="G200" s="60">
        <v>346106.24</v>
      </c>
      <c r="H200" s="60">
        <v>0</v>
      </c>
      <c r="I200" s="60">
        <v>346106.24</v>
      </c>
      <c r="J200" s="60">
        <v>0</v>
      </c>
      <c r="K200" s="56">
        <f>K16+K31+K39+K51+K56+K106+K155+K167+K170+K183+K186+K28+K22+K25+K197+K193</f>
        <v>734573121.10000002</v>
      </c>
      <c r="M200" s="69"/>
      <c r="N200" s="69"/>
    </row>
    <row r="201" spans="1:14" x14ac:dyDescent="0.2">
      <c r="M201" s="23"/>
      <c r="N201" s="23"/>
    </row>
    <row r="202" spans="1:14" x14ac:dyDescent="0.2">
      <c r="M202" s="23"/>
      <c r="N202" s="23"/>
    </row>
    <row r="203" spans="1:14" x14ac:dyDescent="0.2">
      <c r="M203" s="23"/>
      <c r="N203" s="23"/>
    </row>
    <row r="204" spans="1:14" x14ac:dyDescent="0.2">
      <c r="M204" s="23"/>
      <c r="N204" s="23"/>
    </row>
    <row r="205" spans="1:14" x14ac:dyDescent="0.2">
      <c r="M205" s="23"/>
      <c r="N205" s="23"/>
    </row>
    <row r="206" spans="1:14" x14ac:dyDescent="0.2">
      <c r="M206" s="23"/>
      <c r="N206" s="23"/>
    </row>
    <row r="207" spans="1:14" x14ac:dyDescent="0.2">
      <c r="M207" s="23"/>
      <c r="N207" s="23"/>
    </row>
    <row r="208" spans="1:14" x14ac:dyDescent="0.2">
      <c r="M208" s="23"/>
      <c r="N208" s="23"/>
    </row>
    <row r="209" spans="13:14" x14ac:dyDescent="0.2">
      <c r="M209" s="23"/>
      <c r="N209" s="23"/>
    </row>
    <row r="210" spans="13:14" x14ac:dyDescent="0.2">
      <c r="M210" s="23"/>
      <c r="N210" s="23"/>
    </row>
  </sheetData>
  <autoFilter ref="A13:K229"/>
  <mergeCells count="9">
    <mergeCell ref="A13:K13"/>
    <mergeCell ref="D8:K8"/>
    <mergeCell ref="C9:K9"/>
    <mergeCell ref="D11:K11"/>
    <mergeCell ref="D2:K2"/>
    <mergeCell ref="B3:K3"/>
    <mergeCell ref="B4:L4"/>
    <mergeCell ref="C5:K5"/>
    <mergeCell ref="A12:K12"/>
  </mergeCells>
  <pageMargins left="0.70866141732283472" right="0.70866141732283472" top="0.74803149606299213" bottom="0.74803149606299213" header="0.31496062992125984" footer="0.31496062992125984"/>
  <pageSetup paperSize="9" scale="83" fitToHeight="15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15 МП 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2021-12-09T02:56:55Z</cp:lastPrinted>
  <dcterms:created xsi:type="dcterms:W3CDTF">2019-06-18T02:48:46Z</dcterms:created>
  <dcterms:modified xsi:type="dcterms:W3CDTF">2021-12-17T07:44:01Z</dcterms:modified>
</cp:coreProperties>
</file>